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Ады 2025 на 2026 год\Новое меню на 2026 год\"/>
    </mc:Choice>
  </mc:AlternateContent>
  <xr:revisionPtr revIDLastSave="0" documentId="13_ncr:1_{D8C50567-3FCF-4514-A495-08784CF8F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3" sheetId="5" r:id="rId1"/>
    <sheet name="3-7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3" l="1"/>
  <c r="G75" i="3"/>
  <c r="H75" i="3"/>
  <c r="E75" i="3"/>
  <c r="F74" i="5"/>
  <c r="G74" i="5"/>
  <c r="H74" i="5"/>
  <c r="E74" i="5"/>
  <c r="E181" i="3"/>
  <c r="F181" i="3"/>
  <c r="G181" i="3"/>
  <c r="H181" i="3"/>
  <c r="D181" i="3"/>
  <c r="D154" i="5" l="1"/>
  <c r="E116" i="3"/>
  <c r="F116" i="3"/>
  <c r="G116" i="3"/>
  <c r="H116" i="3"/>
  <c r="D116" i="3"/>
  <c r="D20" i="5" l="1"/>
  <c r="H130" i="5"/>
  <c r="E116" i="5"/>
  <c r="F116" i="5"/>
  <c r="G116" i="5"/>
  <c r="H116" i="5"/>
  <c r="D116" i="5"/>
  <c r="E211" i="5"/>
  <c r="F211" i="5"/>
  <c r="G211" i="5"/>
  <c r="H211" i="5"/>
  <c r="D211" i="5"/>
  <c r="E224" i="5"/>
  <c r="F224" i="5"/>
  <c r="G224" i="5"/>
  <c r="H224" i="5"/>
  <c r="D224" i="5"/>
  <c r="E157" i="3"/>
  <c r="F157" i="3"/>
  <c r="G157" i="3"/>
  <c r="H157" i="3"/>
  <c r="D157" i="3"/>
  <c r="E157" i="5"/>
  <c r="F157" i="5"/>
  <c r="G157" i="5"/>
  <c r="H157" i="5"/>
  <c r="D157" i="5"/>
  <c r="E20" i="5"/>
  <c r="F20" i="5"/>
  <c r="G20" i="5"/>
  <c r="H20" i="5"/>
  <c r="E21" i="3"/>
  <c r="F21" i="3"/>
  <c r="G21" i="3"/>
  <c r="D21" i="3"/>
  <c r="H21" i="3"/>
  <c r="H18" i="3"/>
  <c r="E130" i="3"/>
  <c r="F130" i="3"/>
  <c r="G130" i="3"/>
  <c r="H130" i="3"/>
  <c r="D130" i="3"/>
  <c r="H238" i="3"/>
  <c r="E264" i="3"/>
  <c r="F264" i="3"/>
  <c r="G264" i="3"/>
  <c r="D264" i="3"/>
  <c r="H264" i="3"/>
  <c r="D169" i="3"/>
  <c r="E169" i="3"/>
  <c r="F169" i="3"/>
  <c r="G169" i="3"/>
  <c r="H169" i="3"/>
  <c r="E207" i="3"/>
  <c r="D207" i="3"/>
  <c r="H127" i="3" l="1"/>
  <c r="G127" i="3"/>
  <c r="F127" i="3"/>
  <c r="E127" i="3"/>
  <c r="D127" i="3"/>
  <c r="E183" i="3"/>
  <c r="F183" i="3"/>
  <c r="G183" i="3"/>
  <c r="H183" i="3"/>
  <c r="D183" i="3"/>
  <c r="E184" i="5"/>
  <c r="F184" i="5"/>
  <c r="G184" i="5"/>
  <c r="H184" i="5"/>
  <c r="D184" i="5"/>
  <c r="E29" i="5"/>
  <c r="F29" i="5"/>
  <c r="G29" i="5"/>
  <c r="H29" i="5"/>
  <c r="D273" i="3"/>
  <c r="E273" i="3"/>
  <c r="F273" i="3"/>
  <c r="G273" i="3"/>
  <c r="H273" i="3"/>
  <c r="D30" i="3"/>
  <c r="D29" i="5"/>
  <c r="H278" i="5"/>
  <c r="G278" i="5"/>
  <c r="F278" i="5"/>
  <c r="E278" i="5"/>
  <c r="D278" i="5"/>
  <c r="H273" i="5"/>
  <c r="G273" i="5"/>
  <c r="F273" i="5"/>
  <c r="E273" i="5"/>
  <c r="D273" i="5"/>
  <c r="H264" i="5"/>
  <c r="G264" i="5"/>
  <c r="F264" i="5"/>
  <c r="E264" i="5"/>
  <c r="D264" i="5"/>
  <c r="H261" i="5"/>
  <c r="G261" i="5"/>
  <c r="F261" i="5"/>
  <c r="E261" i="5"/>
  <c r="D261" i="5"/>
  <c r="H251" i="5"/>
  <c r="G251" i="5"/>
  <c r="F251" i="5"/>
  <c r="E251" i="5"/>
  <c r="D251" i="5"/>
  <c r="H246" i="5"/>
  <c r="G246" i="5"/>
  <c r="F246" i="5"/>
  <c r="E246" i="5"/>
  <c r="D246" i="5"/>
  <c r="H238" i="5"/>
  <c r="G238" i="5"/>
  <c r="F238" i="5"/>
  <c r="E238" i="5"/>
  <c r="D238" i="5"/>
  <c r="H236" i="5"/>
  <c r="G236" i="5"/>
  <c r="F236" i="5"/>
  <c r="E236" i="5"/>
  <c r="D236" i="5"/>
  <c r="H219" i="5"/>
  <c r="G219" i="5"/>
  <c r="F219" i="5"/>
  <c r="E219" i="5"/>
  <c r="D219" i="5"/>
  <c r="H208" i="5"/>
  <c r="G208" i="5"/>
  <c r="F208" i="5"/>
  <c r="E208" i="5"/>
  <c r="D208" i="5"/>
  <c r="D225" i="5" s="1"/>
  <c r="H198" i="5"/>
  <c r="G198" i="5"/>
  <c r="F198" i="5"/>
  <c r="E198" i="5"/>
  <c r="D198" i="5"/>
  <c r="H191" i="5"/>
  <c r="G191" i="5"/>
  <c r="F191" i="5"/>
  <c r="E191" i="5"/>
  <c r="D191" i="5"/>
  <c r="H182" i="5"/>
  <c r="G182" i="5"/>
  <c r="F182" i="5"/>
  <c r="E182" i="5"/>
  <c r="D182" i="5"/>
  <c r="H169" i="5"/>
  <c r="G169" i="5"/>
  <c r="F169" i="5"/>
  <c r="E169" i="5"/>
  <c r="D169" i="5"/>
  <c r="H165" i="5"/>
  <c r="G165" i="5"/>
  <c r="F165" i="5"/>
  <c r="E165" i="5"/>
  <c r="D165" i="5"/>
  <c r="H154" i="5"/>
  <c r="G154" i="5"/>
  <c r="F154" i="5"/>
  <c r="E154" i="5"/>
  <c r="H144" i="5"/>
  <c r="G144" i="5"/>
  <c r="F144" i="5"/>
  <c r="E144" i="5"/>
  <c r="D144" i="5"/>
  <c r="H139" i="5"/>
  <c r="G139" i="5"/>
  <c r="F139" i="5"/>
  <c r="E139" i="5"/>
  <c r="D139" i="5"/>
  <c r="G130" i="5"/>
  <c r="F130" i="5"/>
  <c r="E130" i="5"/>
  <c r="D130" i="5"/>
  <c r="H127" i="5"/>
  <c r="G127" i="5"/>
  <c r="F127" i="5"/>
  <c r="E127" i="5"/>
  <c r="D127" i="5"/>
  <c r="H109" i="5"/>
  <c r="G109" i="5"/>
  <c r="F109" i="5"/>
  <c r="E109" i="5"/>
  <c r="D109" i="5"/>
  <c r="H99" i="5"/>
  <c r="G99" i="5"/>
  <c r="F99" i="5"/>
  <c r="E99" i="5"/>
  <c r="D99" i="5"/>
  <c r="H88" i="5"/>
  <c r="G88" i="5"/>
  <c r="F88" i="5"/>
  <c r="E88" i="5"/>
  <c r="D88" i="5"/>
  <c r="H82" i="5"/>
  <c r="G82" i="5"/>
  <c r="F82" i="5"/>
  <c r="E82" i="5"/>
  <c r="D82" i="5"/>
  <c r="D74" i="5"/>
  <c r="H71" i="5"/>
  <c r="G71" i="5"/>
  <c r="F71" i="5"/>
  <c r="E71" i="5"/>
  <c r="D71" i="5"/>
  <c r="H61" i="5"/>
  <c r="G61" i="5"/>
  <c r="F61" i="5"/>
  <c r="E61" i="5"/>
  <c r="D61" i="5"/>
  <c r="H56" i="5"/>
  <c r="G56" i="5"/>
  <c r="F56" i="5"/>
  <c r="E56" i="5"/>
  <c r="D56" i="5"/>
  <c r="H49" i="5"/>
  <c r="G49" i="5"/>
  <c r="F49" i="5"/>
  <c r="E49" i="5"/>
  <c r="D49" i="5"/>
  <c r="H47" i="5"/>
  <c r="G47" i="5"/>
  <c r="F47" i="5"/>
  <c r="E47" i="5"/>
  <c r="D47" i="5"/>
  <c r="H35" i="5"/>
  <c r="G35" i="5"/>
  <c r="F35" i="5"/>
  <c r="E35" i="5"/>
  <c r="D35" i="5"/>
  <c r="H17" i="5"/>
  <c r="G17" i="5"/>
  <c r="F17" i="5"/>
  <c r="E17" i="5"/>
  <c r="D17" i="5"/>
  <c r="D100" i="3"/>
  <c r="D110" i="3"/>
  <c r="E110" i="3"/>
  <c r="F110" i="3"/>
  <c r="G110" i="3"/>
  <c r="H110" i="3"/>
  <c r="D57" i="3"/>
  <c r="E57" i="3"/>
  <c r="F57" i="3"/>
  <c r="G57" i="3"/>
  <c r="H57" i="3"/>
  <c r="D251" i="3"/>
  <c r="E251" i="3"/>
  <c r="F251" i="3"/>
  <c r="G251" i="3"/>
  <c r="H251" i="3"/>
  <c r="D246" i="3"/>
  <c r="E246" i="3"/>
  <c r="F246" i="3"/>
  <c r="G246" i="3"/>
  <c r="H246" i="3"/>
  <c r="D236" i="3"/>
  <c r="E236" i="3"/>
  <c r="F236" i="3"/>
  <c r="G236" i="3"/>
  <c r="H236" i="3"/>
  <c r="D218" i="3"/>
  <c r="E218" i="3"/>
  <c r="F218" i="3"/>
  <c r="G218" i="3"/>
  <c r="H218" i="3"/>
  <c r="D154" i="3"/>
  <c r="D36" i="3"/>
  <c r="E36" i="3"/>
  <c r="F36" i="3"/>
  <c r="G36" i="3"/>
  <c r="H36" i="3"/>
  <c r="F207" i="3"/>
  <c r="G207" i="3"/>
  <c r="H207" i="3"/>
  <c r="D190" i="3"/>
  <c r="E190" i="3"/>
  <c r="F190" i="3"/>
  <c r="G190" i="3"/>
  <c r="H190" i="3"/>
  <c r="E154" i="3"/>
  <c r="F154" i="3"/>
  <c r="G154" i="3"/>
  <c r="H154" i="3"/>
  <c r="E100" i="3"/>
  <c r="F100" i="3"/>
  <c r="G100" i="3"/>
  <c r="H100" i="3"/>
  <c r="H171" i="5" l="1"/>
  <c r="H172" i="5" s="1"/>
  <c r="D171" i="5"/>
  <c r="E171" i="5"/>
  <c r="H145" i="5"/>
  <c r="H146" i="5" s="1"/>
  <c r="F171" i="5"/>
  <c r="G171" i="5"/>
  <c r="H36" i="5"/>
  <c r="G37" i="5" s="1"/>
  <c r="E36" i="5"/>
  <c r="G36" i="5"/>
  <c r="F36" i="5"/>
  <c r="H62" i="5"/>
  <c r="G63" i="5" s="1"/>
  <c r="E252" i="5"/>
  <c r="D279" i="5"/>
  <c r="H279" i="5"/>
  <c r="H280" i="5" s="1"/>
  <c r="H252" i="5"/>
  <c r="H253" i="5" s="1"/>
  <c r="E145" i="5"/>
  <c r="D117" i="5"/>
  <c r="H117" i="5"/>
  <c r="H118" i="5" s="1"/>
  <c r="E117" i="5"/>
  <c r="E89" i="5"/>
  <c r="D62" i="5"/>
  <c r="E225" i="5"/>
  <c r="F225" i="5"/>
  <c r="G225" i="5"/>
  <c r="G145" i="5"/>
  <c r="G89" i="5"/>
  <c r="D89" i="5"/>
  <c r="H89" i="5"/>
  <c r="H90" i="5" s="1"/>
  <c r="F252" i="5"/>
  <c r="G252" i="5"/>
  <c r="D252" i="5"/>
  <c r="F199" i="5"/>
  <c r="D145" i="5"/>
  <c r="F117" i="5"/>
  <c r="G117" i="5"/>
  <c r="E62" i="5"/>
  <c r="F62" i="5"/>
  <c r="E279" i="5"/>
  <c r="F279" i="5"/>
  <c r="G279" i="5"/>
  <c r="H225" i="5"/>
  <c r="H226" i="5" s="1"/>
  <c r="H199" i="5"/>
  <c r="H200" i="5" s="1"/>
  <c r="G199" i="5"/>
  <c r="D199" i="5"/>
  <c r="E199" i="5"/>
  <c r="F145" i="5"/>
  <c r="F89" i="5"/>
  <c r="G62" i="5"/>
  <c r="D36" i="5"/>
  <c r="D261" i="3"/>
  <c r="E261" i="3"/>
  <c r="F261" i="3"/>
  <c r="G261" i="3"/>
  <c r="H261" i="3"/>
  <c r="D72" i="3"/>
  <c r="E281" i="5" l="1"/>
  <c r="D278" i="3"/>
  <c r="E278" i="3"/>
  <c r="F278" i="3"/>
  <c r="G278" i="3"/>
  <c r="H278" i="3"/>
  <c r="H279" i="3" s="1"/>
  <c r="D238" i="3"/>
  <c r="E238" i="3"/>
  <c r="F238" i="3"/>
  <c r="G238" i="3"/>
  <c r="H252" i="3"/>
  <c r="D210" i="3"/>
  <c r="E210" i="3"/>
  <c r="F210" i="3"/>
  <c r="G210" i="3"/>
  <c r="H210" i="3"/>
  <c r="D224" i="3"/>
  <c r="E224" i="3"/>
  <c r="F224" i="3"/>
  <c r="G224" i="3"/>
  <c r="H224" i="3"/>
  <c r="D197" i="3"/>
  <c r="E197" i="3"/>
  <c r="F197" i="3"/>
  <c r="G197" i="3"/>
  <c r="H197" i="3"/>
  <c r="D165" i="3"/>
  <c r="D170" i="3" s="1"/>
  <c r="E165" i="3"/>
  <c r="E170" i="3" s="1"/>
  <c r="F165" i="3"/>
  <c r="F170" i="3" s="1"/>
  <c r="G165" i="3"/>
  <c r="G170" i="3" s="1"/>
  <c r="H165" i="3"/>
  <c r="D144" i="3"/>
  <c r="E144" i="3"/>
  <c r="F144" i="3"/>
  <c r="G144" i="3"/>
  <c r="H144" i="3"/>
  <c r="F139" i="3"/>
  <c r="D139" i="3"/>
  <c r="E139" i="3"/>
  <c r="G139" i="3"/>
  <c r="H139" i="3"/>
  <c r="H117" i="3"/>
  <c r="H118" i="3" s="1"/>
  <c r="D89" i="3"/>
  <c r="E89" i="3"/>
  <c r="F89" i="3"/>
  <c r="G89" i="3"/>
  <c r="H89" i="3"/>
  <c r="D83" i="3"/>
  <c r="E83" i="3"/>
  <c r="F83" i="3"/>
  <c r="G83" i="3"/>
  <c r="H83" i="3"/>
  <c r="D75" i="3"/>
  <c r="E72" i="3"/>
  <c r="F72" i="3"/>
  <c r="G72" i="3"/>
  <c r="H72" i="3"/>
  <c r="G62" i="3"/>
  <c r="F62" i="3"/>
  <c r="D62" i="3"/>
  <c r="E62" i="3"/>
  <c r="H62" i="3"/>
  <c r="D50" i="3"/>
  <c r="E50" i="3"/>
  <c r="F50" i="3"/>
  <c r="G50" i="3"/>
  <c r="H50" i="3"/>
  <c r="D48" i="3"/>
  <c r="E48" i="3"/>
  <c r="F48" i="3"/>
  <c r="G48" i="3"/>
  <c r="H48" i="3"/>
  <c r="D18" i="3"/>
  <c r="E30" i="3"/>
  <c r="F30" i="3"/>
  <c r="G30" i="3"/>
  <c r="H30" i="3"/>
  <c r="H37" i="3" s="1"/>
  <c r="G18" i="3"/>
  <c r="F18" i="3"/>
  <c r="E18" i="3"/>
  <c r="H225" i="3" l="1"/>
  <c r="D225" i="3"/>
  <c r="E225" i="3"/>
  <c r="G225" i="3"/>
  <c r="F225" i="3"/>
  <c r="H145" i="3"/>
  <c r="H146" i="3" s="1"/>
  <c r="H170" i="3"/>
  <c r="H171" i="3" s="1"/>
  <c r="F37" i="3"/>
  <c r="E37" i="3"/>
  <c r="G38" i="3"/>
  <c r="G37" i="3"/>
  <c r="H280" i="3"/>
  <c r="H226" i="3"/>
  <c r="F279" i="3"/>
  <c r="E279" i="3"/>
  <c r="D279" i="3"/>
  <c r="G279" i="3"/>
  <c r="H198" i="3"/>
  <c r="H199" i="3" s="1"/>
  <c r="D198" i="3"/>
  <c r="E198" i="3"/>
  <c r="G198" i="3"/>
  <c r="F198" i="3"/>
  <c r="E252" i="3"/>
  <c r="F252" i="3"/>
  <c r="G252" i="3"/>
  <c r="H253" i="3"/>
  <c r="D252" i="3"/>
  <c r="F145" i="3"/>
  <c r="F90" i="3"/>
  <c r="G90" i="3"/>
  <c r="D145" i="3"/>
  <c r="E145" i="3"/>
  <c r="G145" i="3"/>
  <c r="F117" i="3"/>
  <c r="H90" i="3"/>
  <c r="H91" i="3" s="1"/>
  <c r="D90" i="3"/>
  <c r="E90" i="3"/>
  <c r="E117" i="3"/>
  <c r="G117" i="3"/>
  <c r="D117" i="3"/>
  <c r="D63" i="3"/>
  <c r="F63" i="3"/>
  <c r="H63" i="3"/>
  <c r="G64" i="3" s="1"/>
  <c r="E63" i="3"/>
  <c r="G63" i="3"/>
  <c r="D37" i="3"/>
  <c r="E281" i="3" l="1"/>
</calcChain>
</file>

<file path=xl/sharedStrings.xml><?xml version="1.0" encoding="utf-8"?>
<sst xmlns="http://schemas.openxmlformats.org/spreadsheetml/2006/main" count="1059" uniqueCount="251">
  <si>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</si>
  <si>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</si>
  <si>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</si>
  <si>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</si>
  <si>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</si>
  <si>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№ рецептуры</t>
  </si>
  <si>
    <t>Б</t>
  </si>
  <si>
    <t>Ж</t>
  </si>
  <si>
    <t>У</t>
  </si>
  <si>
    <t>завтрак:</t>
  </si>
  <si>
    <t>Чай с сахаром</t>
  </si>
  <si>
    <t>392/м</t>
  </si>
  <si>
    <t>м</t>
  </si>
  <si>
    <t>итого за прием</t>
  </si>
  <si>
    <t>второй завтрак</t>
  </si>
  <si>
    <t>399/м</t>
  </si>
  <si>
    <t>обед</t>
  </si>
  <si>
    <t xml:space="preserve">Макаронные изделия отварные </t>
  </si>
  <si>
    <t>317м</t>
  </si>
  <si>
    <t>Компот из сушеных фруктов</t>
  </si>
  <si>
    <t>уплотненный полдник</t>
  </si>
  <si>
    <t>итого за день</t>
  </si>
  <si>
    <t>день 2</t>
  </si>
  <si>
    <t>Кофейный напиток на молоке</t>
  </si>
  <si>
    <t>395/м</t>
  </si>
  <si>
    <t>Сыр порциями</t>
  </si>
  <si>
    <t>277/м</t>
  </si>
  <si>
    <t>376/м</t>
  </si>
  <si>
    <t>Ватрушка с повидлом</t>
  </si>
  <si>
    <t>458/м</t>
  </si>
  <si>
    <t xml:space="preserve"> </t>
  </si>
  <si>
    <t>День 3</t>
  </si>
  <si>
    <t>Какао с молоком</t>
  </si>
  <si>
    <t>397/м</t>
  </si>
  <si>
    <t xml:space="preserve">Салат из свеклы </t>
  </si>
  <si>
    <t>33/м</t>
  </si>
  <si>
    <t>Плов из птицы (курицы)</t>
  </si>
  <si>
    <t>Фрукт</t>
  </si>
  <si>
    <t>368/м</t>
  </si>
  <si>
    <t>день 4</t>
  </si>
  <si>
    <t>Картофельное пюре</t>
  </si>
  <si>
    <t>Напиток из яблок</t>
  </si>
  <si>
    <t>266/п14</t>
  </si>
  <si>
    <t>День 5</t>
  </si>
  <si>
    <t xml:space="preserve">Суп картофельный с крупой </t>
  </si>
  <si>
    <t>Вак-беляш</t>
  </si>
  <si>
    <t>42п/11</t>
  </si>
  <si>
    <t>176/м</t>
  </si>
  <si>
    <t>160/п14</t>
  </si>
  <si>
    <t>День 7</t>
  </si>
  <si>
    <t>187/п14</t>
  </si>
  <si>
    <t>День 8</t>
  </si>
  <si>
    <t>48/п14</t>
  </si>
  <si>
    <t>65/п11</t>
  </si>
  <si>
    <t>Фрукты (яблоки)</t>
  </si>
  <si>
    <t>День 9</t>
  </si>
  <si>
    <t>День 10</t>
  </si>
  <si>
    <t>от 3 лет до 7 лет (сад)</t>
  </si>
  <si>
    <t>Хлеб пшеничный витамини. (йодир.)</t>
  </si>
  <si>
    <t>Хлеб пшенично-ржаной</t>
  </si>
  <si>
    <t xml:space="preserve">% выполнения энергетической ценности от суточной нормы  </t>
  </si>
  <si>
    <t>Гуляш из отварной говядины (30/30)</t>
  </si>
  <si>
    <t>20/м</t>
  </si>
  <si>
    <t>Неделя 1 День 1</t>
  </si>
  <si>
    <t>итого за завтрак</t>
  </si>
  <si>
    <t>итого за второй завтрак</t>
  </si>
  <si>
    <t>итого за обед</t>
  </si>
  <si>
    <t>301/п</t>
  </si>
  <si>
    <t>Кисель из концентрата плодово-ягодный</t>
  </si>
  <si>
    <t>303/п</t>
  </si>
  <si>
    <t xml:space="preserve">итого за завтрак </t>
  </si>
  <si>
    <t xml:space="preserve">итого за второй  завтрак </t>
  </si>
  <si>
    <t>321/м</t>
  </si>
  <si>
    <t>80/м</t>
  </si>
  <si>
    <t>Неделя вторая День 6</t>
  </si>
  <si>
    <t>итого за второй  завтрак</t>
  </si>
  <si>
    <t>Ватрушка с творогом</t>
  </si>
  <si>
    <t>60/п14</t>
  </si>
  <si>
    <t>74/м</t>
  </si>
  <si>
    <t>Ттк Уфа  2017</t>
  </si>
  <si>
    <t>Макароны запеченные с сыром</t>
  </si>
  <si>
    <t>207/м</t>
  </si>
  <si>
    <t>Тефтели рыбные тушеные 50/20</t>
  </si>
  <si>
    <t xml:space="preserve">% выполнения энергетической ценности </t>
  </si>
  <si>
    <t>суп картофельный с бобовыми и гренками 180/15</t>
  </si>
  <si>
    <t>ё</t>
  </si>
  <si>
    <t>Салат "Здоровье"</t>
  </si>
  <si>
    <t>11/п11</t>
  </si>
  <si>
    <t>25/м</t>
  </si>
  <si>
    <t>Салат из картофеля с зеленым горошком</t>
  </si>
  <si>
    <t xml:space="preserve">% всего за 10 дней среднее выполнение энергетической ценности </t>
  </si>
  <si>
    <t>Икра морковная</t>
  </si>
  <si>
    <t>54/м</t>
  </si>
  <si>
    <t>итого за уплотненный полдник</t>
  </si>
  <si>
    <t>итого за уплотненный  полдник</t>
  </si>
  <si>
    <t xml:space="preserve">итого за второй завтрак </t>
  </si>
  <si>
    <t xml:space="preserve">итого за обед </t>
  </si>
  <si>
    <t xml:space="preserve">итого уплотненный полдник </t>
  </si>
  <si>
    <t>53/п 2014</t>
  </si>
  <si>
    <t>ттк</t>
  </si>
  <si>
    <t>7/м</t>
  </si>
  <si>
    <t>41/м</t>
  </si>
  <si>
    <t>Салат из моркови (с сахаром) до 01.03</t>
  </si>
  <si>
    <t>355/м</t>
  </si>
  <si>
    <t>соус сметанный с томатом</t>
  </si>
  <si>
    <t>суп картофельный с бобовыми и гренками 150/10</t>
  </si>
  <si>
    <t>Борщ с капустой и картофелем (150/5сметана прокипяч)</t>
  </si>
  <si>
    <t>63/п2014</t>
  </si>
  <si>
    <t xml:space="preserve">Суп - лапша домашняя </t>
  </si>
  <si>
    <t>130/п 2014</t>
  </si>
  <si>
    <t>278/п2014</t>
  </si>
  <si>
    <t>от 1  до 3 лет (ясли)</t>
  </si>
  <si>
    <t>табл 2/168/м</t>
  </si>
  <si>
    <t>209/п 2014</t>
  </si>
  <si>
    <t>93/м</t>
  </si>
  <si>
    <t>Суп молочный с мак.изд (вермишель)</t>
  </si>
  <si>
    <t>Суп молочный с мак.изд. (вермишель)</t>
  </si>
  <si>
    <t>Рассольник на мясном бульоне (мелкошинкованный (147/3сметана)</t>
  </si>
  <si>
    <t>160/п2014</t>
  </si>
  <si>
    <t>176/п2014</t>
  </si>
  <si>
    <t>176/п14</t>
  </si>
  <si>
    <t>183/п2014</t>
  </si>
  <si>
    <t>237/351м</t>
  </si>
  <si>
    <t>50/п2014</t>
  </si>
  <si>
    <t>Щи из свежей капусты с картофелем (150/5 смет прокипяч)</t>
  </si>
  <si>
    <t>80/п2014</t>
  </si>
  <si>
    <t>164/п2014</t>
  </si>
  <si>
    <t>Каша гречневая рассыпчатая (110/3 масло сл)</t>
  </si>
  <si>
    <t>Икра свекольная</t>
  </si>
  <si>
    <t>45/п2014</t>
  </si>
  <si>
    <t>186/п2014</t>
  </si>
  <si>
    <t>Каша рисовая молочная жидкая (130/3масло сл)</t>
  </si>
  <si>
    <t>268/п2014</t>
  </si>
  <si>
    <t>Чай с лимоном и сахаром</t>
  </si>
  <si>
    <t>Борщ с капустой и картофелем (180/6сметана пррокипяч)</t>
  </si>
  <si>
    <t>Пюре гороховое (110/3 масло сл)</t>
  </si>
  <si>
    <t>каша "Артек"   молочная вязкая (130/3)</t>
  </si>
  <si>
    <t>Чай  сахаром</t>
  </si>
  <si>
    <t>99/п2014</t>
  </si>
  <si>
    <t>175/п2014</t>
  </si>
  <si>
    <t>40/м</t>
  </si>
  <si>
    <t>Салат из моркови и яблок до 01.03</t>
  </si>
  <si>
    <t>Гуляш из отварной говядины (35/35)</t>
  </si>
  <si>
    <t>Каша пшенная молочная  жидкая (156/4масло сл)</t>
  </si>
  <si>
    <t xml:space="preserve">Каша пшенная молочная  жидкая </t>
  </si>
  <si>
    <t xml:space="preserve">Омлет натуральный </t>
  </si>
  <si>
    <t>Рассольник на мясном бульоне (мелкошинкованный) со сметаной кипяч.</t>
  </si>
  <si>
    <t xml:space="preserve">Пюре гороховое </t>
  </si>
  <si>
    <t xml:space="preserve">каша "Артек"   молочная вязкая </t>
  </si>
  <si>
    <t>Щи из свежей капусты с картофелем со сметаной  прокипяч</t>
  </si>
  <si>
    <t>Каша гречневая рассыпчатая с маслом слив.</t>
  </si>
  <si>
    <t xml:space="preserve">Рагу овощное с мясом птицы (куры, индейка) </t>
  </si>
  <si>
    <t>каша "Артек"   молочная вязкая с маслом слив.</t>
  </si>
  <si>
    <t>Каша  ячневая молочная с маслом слив.</t>
  </si>
  <si>
    <t>Каша рисовая молочная жидкая с  маслом сл</t>
  </si>
  <si>
    <t>(осенне-зимний )</t>
  </si>
  <si>
    <t>Котлеты или биточки рыбные с соусом томатным 50/20</t>
  </si>
  <si>
    <t>"Согласовано"</t>
  </si>
  <si>
    <t xml:space="preserve">Заведующий </t>
  </si>
  <si>
    <t>м.п.</t>
  </si>
  <si>
    <t>_________________________</t>
  </si>
  <si>
    <t xml:space="preserve">Приложение № 9 к Описанию закупки  </t>
  </si>
  <si>
    <t>Приложение № 9 к Описанию закупки</t>
  </si>
  <si>
    <t xml:space="preserve">д/г зеленый горошек отв </t>
  </si>
  <si>
    <t>Пирожки печеные с картофелем или кыстыбый с картофелем</t>
  </si>
  <si>
    <t>Пирожки печены с картофелем или кыстыбый с картофелем</t>
  </si>
  <si>
    <t>454/м2004</t>
  </si>
  <si>
    <t>Чай с лимоном и сахаром 180/10/7</t>
  </si>
  <si>
    <t>393/м</t>
  </si>
  <si>
    <t>Бутерброд с маслом 30/5</t>
  </si>
  <si>
    <t>1/м</t>
  </si>
  <si>
    <t>"Утверждаю"</t>
  </si>
  <si>
    <t>_____________</t>
  </si>
  <si>
    <t>66/п</t>
  </si>
  <si>
    <t xml:space="preserve">соус томатный </t>
  </si>
  <si>
    <t>149/п</t>
  </si>
  <si>
    <t>Каша овсяная молочная жидкая 155/5/5</t>
  </si>
  <si>
    <t>185/м</t>
  </si>
  <si>
    <t xml:space="preserve">Чай с сахаром </t>
  </si>
  <si>
    <t>батон "нарезной" с сгр</t>
  </si>
  <si>
    <t>Каша манная молочная жидкая 150/5/5</t>
  </si>
  <si>
    <t>Каша пшеничная молочная жидкая 100/5/5</t>
  </si>
  <si>
    <t>Каша пшеничная молочная жидкая 120/5/5</t>
  </si>
  <si>
    <t>Пудинг из творога с рисом 60/18 с соусом молочным сладким (или со сгущенкой)</t>
  </si>
  <si>
    <t>Каша  молочная "Дружба"160/5</t>
  </si>
  <si>
    <t>124/п</t>
  </si>
  <si>
    <t>Тефтели из говядины с томатным соусом 50/20</t>
  </si>
  <si>
    <t>Кофейный напиток с молоком</t>
  </si>
  <si>
    <t>Свекольник  со сметаной прокипяч</t>
  </si>
  <si>
    <t>Тефтели из говядины с рисом 50/12,5</t>
  </si>
  <si>
    <t>72/п</t>
  </si>
  <si>
    <t>Тефтели из говядины с рисом75/20</t>
  </si>
  <si>
    <t xml:space="preserve">72/п </t>
  </si>
  <si>
    <t>Щи из свежей капусты с картофелем со сметаной прокипяч 195/5</t>
  </si>
  <si>
    <t>Свекольник  со сметаной прокипяч. 195/5</t>
  </si>
  <si>
    <t xml:space="preserve">       </t>
  </si>
  <si>
    <t xml:space="preserve">                   </t>
  </si>
  <si>
    <t xml:space="preserve">         </t>
  </si>
  <si>
    <t>Неделя вторая          День 6</t>
  </si>
  <si>
    <t>Котлеты или биточки рыбные с соусом томтаным 50/20</t>
  </si>
  <si>
    <t>При разработке примерного меню были использованы:                                                                                         1 Сборник технических нормативов для питания детей в  дошкольных организациях  под ред. М.П. Могильного и В.А. Тутельяна 2014г.                                                                                                                          2. Сборниктехнологических нормативовПартнер г. Уфа. 2014 г.                                                                                           3.СборникСборник технологических нормативов, рецептур блюд и кулинарных изделий, Пермь 2008г.                                                                            4.Примерное меню  разработано инженер-технологом МКУ Управление образования  (Амировой Г.Р.)</t>
  </si>
  <si>
    <t>Суп овощной со сметаной прокипяч.</t>
  </si>
  <si>
    <t>Пряники</t>
  </si>
  <si>
    <t>Примерное десятидневное меню на 2026год</t>
  </si>
  <si>
    <t>291 м</t>
  </si>
  <si>
    <t xml:space="preserve">291 м </t>
  </si>
  <si>
    <t>Чай с сахаром полусладкий</t>
  </si>
  <si>
    <t xml:space="preserve">Чай с сахаром полусладкий </t>
  </si>
  <si>
    <t>Суп молочный с крупой гречневой</t>
  </si>
  <si>
    <t>94 м</t>
  </si>
  <si>
    <t xml:space="preserve">Суп молочный с крупой гречневой </t>
  </si>
  <si>
    <t>Пудинг из творога с рисом 50/15 с соусом молочным сладким (или со сгущенкой)</t>
  </si>
  <si>
    <t>58/п2010</t>
  </si>
  <si>
    <t>Тефтели рыбные тушеные с соусом 60/25</t>
  </si>
  <si>
    <t>Тефтели из говядины с томатным соусом (50/12соус)</t>
  </si>
  <si>
    <t>72/п2010</t>
  </si>
  <si>
    <t>Котлеты из птицы с соусом томатным 50/10</t>
  </si>
  <si>
    <t>88/п2010</t>
  </si>
  <si>
    <t xml:space="preserve">При разработке примерного меню были использованы:                                                                                                 1 Сборник технических нормативов для питания детей в  дошкольных организациях  под ред. М.П. Могильного и В.А. Тутельяна 2014г.                                                                                                                                        2. Сборниктехнологических нормативовПартнер г. Уфа 2014г.,2010г.                                                                                           3.СборникСборник технологических нормативов, рецептур блюд и кулинарных изделий, Пермь 2008г.                                                                            4.Примерное меню  разработано инженер-технологом МКУ Управление образования  (Амировой Г.Р.) </t>
  </si>
  <si>
    <t>Каша гречневая вязкая с  маслом сливочным и сахаром 150/5/5</t>
  </si>
  <si>
    <t>Котлеты, биточки, шницели рубленные (из говядины)</t>
  </si>
  <si>
    <t>Котлеты, биточки, шницели (из говядины)</t>
  </si>
  <si>
    <t>соус томатный</t>
  </si>
  <si>
    <t>Котлеты из птицы</t>
  </si>
  <si>
    <t>305 м</t>
  </si>
  <si>
    <t xml:space="preserve">348 м </t>
  </si>
  <si>
    <t>Запеканка картофельная с мясом(говядина) (с маслом)</t>
  </si>
  <si>
    <t>Запеканка картофельная с мясом (говядина) (с маслом)</t>
  </si>
  <si>
    <t>67 м</t>
  </si>
  <si>
    <t>Каша гречневая вязкая с  маслом сливочным и сахаром 190/5/5</t>
  </si>
  <si>
    <t>Каша овсяная молочная жидкая 190/5/5</t>
  </si>
  <si>
    <t>168 м</t>
  </si>
  <si>
    <t>Каша молочная манная вязкая с маслом 190/5/5</t>
  </si>
  <si>
    <t>Каша пшенная молочная  жидкая (150/5масло сл)</t>
  </si>
  <si>
    <t xml:space="preserve">185 м </t>
  </si>
  <si>
    <t>185  м</t>
  </si>
  <si>
    <t>Каша  молочная "Дружба"175/5</t>
  </si>
  <si>
    <t>Каша манная молочная жидкая 150/5</t>
  </si>
  <si>
    <t>181/ 2010</t>
  </si>
  <si>
    <t>Кефир  (100/5сахар)</t>
  </si>
  <si>
    <t xml:space="preserve">Смесь сухая  с витаминами для НАПИТКА «Витошка ЛАЙТ» (с пониженным содержанием сахара) со вкусом шиповника-граната (или эквивалент) </t>
  </si>
  <si>
    <t>Кондитерское изделие</t>
  </si>
  <si>
    <t>Каша вязкая  (рисовая) с маслом сл 150/5</t>
  </si>
  <si>
    <t xml:space="preserve">Молоко кипяченое </t>
  </si>
  <si>
    <t>400/м</t>
  </si>
  <si>
    <t xml:space="preserve">Кефир </t>
  </si>
  <si>
    <t>Каша вязкая  (рисовая) (130/4 масло сл)</t>
  </si>
  <si>
    <t>Салат из белокочанной капусты урожая 2026 года</t>
  </si>
  <si>
    <t xml:space="preserve">Сок фруктовый (виноградный) или эквивалент </t>
  </si>
  <si>
    <t xml:space="preserve">Какао-напиток с витаминами «Витошка» или эквивалент </t>
  </si>
  <si>
    <t xml:space="preserve">401 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</si>
</sst>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C0504D"/>
      <name val="Times New Roman"/>
      <family val="1"/>
      <charset val="204"/>
    </font>
    <font>
      <sz val="14"/>
      <color rgb="FFC0504D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2" fillId="0" borderId="0" xfId="0" applyNumberFormat="1" applyFont="1"/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8" fillId="0" borderId="0" xfId="0" applyFont="1"/>
    <xf numFmtId="0" fontId="11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  <xf numFmtId="0" fontId="12" fillId="0" borderId="1" xfId="1" applyFont="1" applyBorder="1" applyAlignment="1">
      <alignment horizontal="right"/>
    </xf>
    <xf numFmtId="0" fontId="2" fillId="0" borderId="1" xfId="1" applyFont="1" applyBorder="1" applyAlignment="1">
      <alignment horizontal="left" wrapText="1"/>
    </xf>
    <xf numFmtId="0" fontId="8" fillId="0" borderId="1" xfId="1" applyFont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1" applyFont="1" applyBorder="1" applyAlignment="1">
      <alignment horizontal="right"/>
    </xf>
    <xf numFmtId="0" fontId="13" fillId="0" borderId="1" xfId="1" applyFont="1" applyBorder="1" applyAlignment="1">
      <alignment horizontal="right"/>
    </xf>
    <xf numFmtId="0" fontId="8" fillId="0" borderId="1" xfId="1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1" fontId="2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/>
    </xf>
    <xf numFmtId="0" fontId="2" fillId="3" borderId="0" xfId="0" applyFont="1" applyFill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3" borderId="1" xfId="1" applyFont="1" applyFill="1" applyBorder="1" applyAlignment="1">
      <alignment horizontal="left" wrapText="1"/>
    </xf>
    <xf numFmtId="0" fontId="14" fillId="0" borderId="1" xfId="1" applyFont="1" applyBorder="1" applyAlignment="1">
      <alignment horizontal="right"/>
    </xf>
    <xf numFmtId="0" fontId="2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/>
    </xf>
    <xf numFmtId="0" fontId="1" fillId="0" borderId="1" xfId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/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1" fontId="2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/>
    </xf>
    <xf numFmtId="0" fontId="17" fillId="3" borderId="1" xfId="1" applyFont="1" applyFill="1" applyBorder="1" applyAlignment="1">
      <alignment horizontal="right"/>
    </xf>
    <xf numFmtId="0" fontId="17" fillId="3" borderId="1" xfId="1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justify" vertical="center" wrapText="1"/>
    </xf>
    <xf numFmtId="0" fontId="18" fillId="0" borderId="1" xfId="1" applyFont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8" fillId="0" borderId="0" xfId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top"/>
    </xf>
    <xf numFmtId="2" fontId="20" fillId="0" borderId="2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3"/>
  <sheetViews>
    <sheetView tabSelected="1" topLeftCell="A266" zoomScale="66" zoomScaleNormal="66" workbookViewId="0">
      <selection activeCell="AF277" sqref="AF277"/>
    </sheetView>
  </sheetViews>
  <sheetFormatPr defaultRowHeight="18.75" x14ac:dyDescent="0.3"/>
  <cols>
    <col min="1" max="1" width="9.140625" style="1"/>
    <col min="2" max="2" width="16.28515625" style="2" customWidth="1"/>
    <col min="3" max="3" width="30.7109375" style="2" customWidth="1"/>
    <col min="4" max="4" width="13.42578125" style="2" customWidth="1"/>
    <col min="5" max="5" width="11.85546875" style="1" customWidth="1"/>
    <col min="6" max="6" width="10" style="1" customWidth="1"/>
    <col min="7" max="7" width="10.28515625" style="1" customWidth="1"/>
    <col min="8" max="8" width="12.28515625" style="1" customWidth="1"/>
    <col min="9" max="9" width="19.7109375" style="1" customWidth="1"/>
    <col min="10" max="16384" width="9.140625" style="1"/>
  </cols>
  <sheetData>
    <row r="1" spans="2:9" ht="37.5" x14ac:dyDescent="0.3">
      <c r="B1" s="2" t="s">
        <v>171</v>
      </c>
      <c r="F1" s="1" t="s">
        <v>157</v>
      </c>
    </row>
    <row r="2" spans="2:9" ht="37.5" x14ac:dyDescent="0.3">
      <c r="B2" s="2" t="s">
        <v>172</v>
      </c>
      <c r="F2" s="1" t="s">
        <v>158</v>
      </c>
    </row>
    <row r="3" spans="2:9" x14ac:dyDescent="0.3">
      <c r="B3" s="2" t="s">
        <v>159</v>
      </c>
      <c r="F3" s="1" t="s">
        <v>160</v>
      </c>
    </row>
    <row r="4" spans="2:9" x14ac:dyDescent="0.3">
      <c r="F4" s="1" t="s">
        <v>159</v>
      </c>
    </row>
    <row r="7" spans="2:9" x14ac:dyDescent="0.3">
      <c r="B7" s="93" t="s">
        <v>161</v>
      </c>
      <c r="C7" s="93"/>
      <c r="D7" s="93"/>
      <c r="E7" s="93"/>
      <c r="F7" s="93"/>
      <c r="G7" s="93"/>
      <c r="H7" s="93"/>
      <c r="I7" s="93"/>
    </row>
    <row r="8" spans="2:9" x14ac:dyDescent="0.3">
      <c r="B8" s="93" t="s">
        <v>203</v>
      </c>
      <c r="C8" s="93"/>
      <c r="D8" s="93"/>
      <c r="E8" s="93"/>
      <c r="F8" s="93"/>
      <c r="G8" s="93"/>
      <c r="H8" s="93"/>
      <c r="I8" s="93"/>
    </row>
    <row r="9" spans="2:9" x14ac:dyDescent="0.3">
      <c r="B9" s="93" t="s">
        <v>155</v>
      </c>
      <c r="C9" s="93"/>
      <c r="D9" s="93"/>
      <c r="E9" s="93"/>
      <c r="F9" s="93"/>
      <c r="G9" s="93"/>
      <c r="H9" s="93"/>
      <c r="I9" s="93"/>
    </row>
    <row r="10" spans="2:9" x14ac:dyDescent="0.3">
      <c r="B10" s="93" t="s">
        <v>111</v>
      </c>
      <c r="C10" s="93"/>
      <c r="D10" s="93"/>
      <c r="E10" s="93"/>
      <c r="F10" s="93"/>
      <c r="G10" s="93"/>
      <c r="H10" s="93"/>
      <c r="I10" s="93"/>
    </row>
    <row r="11" spans="2:9" x14ac:dyDescent="0.3">
      <c r="B11" s="94" t="s">
        <v>0</v>
      </c>
      <c r="C11" s="94" t="s">
        <v>1</v>
      </c>
      <c r="D11" s="92" t="s">
        <v>2</v>
      </c>
      <c r="E11" s="95" t="s">
        <v>3</v>
      </c>
      <c r="F11" s="95"/>
      <c r="G11" s="95"/>
      <c r="H11" s="92" t="s">
        <v>4</v>
      </c>
      <c r="I11" s="92" t="s">
        <v>5</v>
      </c>
    </row>
    <row r="12" spans="2:9" ht="36.75" customHeight="1" x14ac:dyDescent="0.3">
      <c r="B12" s="94"/>
      <c r="C12" s="94"/>
      <c r="D12" s="92"/>
      <c r="E12" s="46" t="s">
        <v>6</v>
      </c>
      <c r="F12" s="46" t="s">
        <v>7</v>
      </c>
      <c r="G12" s="46" t="s">
        <v>8</v>
      </c>
      <c r="H12" s="92"/>
      <c r="I12" s="92"/>
    </row>
    <row r="13" spans="2:9" ht="31.5" customHeight="1" x14ac:dyDescent="0.3">
      <c r="B13" s="28" t="s">
        <v>63</v>
      </c>
      <c r="C13" s="25"/>
      <c r="D13" s="30"/>
      <c r="E13" s="47"/>
      <c r="F13" s="47"/>
      <c r="G13" s="47"/>
      <c r="H13" s="47"/>
      <c r="I13" s="7"/>
    </row>
    <row r="14" spans="2:9" ht="57.75" customHeight="1" x14ac:dyDescent="0.3">
      <c r="B14" s="25" t="s">
        <v>9</v>
      </c>
      <c r="C14" s="25" t="s">
        <v>219</v>
      </c>
      <c r="D14" s="30">
        <v>160</v>
      </c>
      <c r="E14" s="7">
        <v>4.67</v>
      </c>
      <c r="F14" s="7">
        <v>4.8600000000000003</v>
      </c>
      <c r="G14" s="7">
        <v>20.94</v>
      </c>
      <c r="H14" s="7">
        <v>146</v>
      </c>
      <c r="I14" s="7" t="s">
        <v>112</v>
      </c>
    </row>
    <row r="15" spans="2:9" ht="27.75" customHeight="1" x14ac:dyDescent="0.3">
      <c r="B15" s="25"/>
      <c r="C15" s="43" t="s">
        <v>178</v>
      </c>
      <c r="D15" s="30">
        <v>150</v>
      </c>
      <c r="E15" s="22">
        <v>0.04</v>
      </c>
      <c r="F15" s="22">
        <v>0.01</v>
      </c>
      <c r="G15" s="22">
        <v>6.99</v>
      </c>
      <c r="H15" s="22">
        <v>28</v>
      </c>
      <c r="I15" s="22" t="s">
        <v>11</v>
      </c>
    </row>
    <row r="16" spans="2:9" ht="67.5" customHeight="1" x14ac:dyDescent="0.3">
      <c r="B16" s="25"/>
      <c r="C16" s="43" t="s">
        <v>169</v>
      </c>
      <c r="D16" s="30">
        <v>35</v>
      </c>
      <c r="E16" s="22">
        <v>2.14</v>
      </c>
      <c r="F16" s="22">
        <v>6.6</v>
      </c>
      <c r="G16" s="22">
        <v>12.79</v>
      </c>
      <c r="H16" s="22">
        <v>119</v>
      </c>
      <c r="I16" s="22" t="s">
        <v>170</v>
      </c>
    </row>
    <row r="17" spans="2:14" ht="32.25" customHeight="1" x14ac:dyDescent="0.3">
      <c r="B17" s="28" t="s">
        <v>64</v>
      </c>
      <c r="C17" s="28"/>
      <c r="D17" s="29">
        <f>SUM(D14:D16)</f>
        <v>345</v>
      </c>
      <c r="E17" s="12">
        <f>SUM(E14:E16)</f>
        <v>6.85</v>
      </c>
      <c r="F17" s="12">
        <f>SUM(F14:F16)</f>
        <v>11.469999999999999</v>
      </c>
      <c r="G17" s="12">
        <f>SUM(G14:G16)</f>
        <v>40.72</v>
      </c>
      <c r="H17" s="12">
        <f>SUM(H14:H16)</f>
        <v>293</v>
      </c>
      <c r="I17" s="48"/>
    </row>
    <row r="18" spans="2:14" ht="37.5" x14ac:dyDescent="0.3">
      <c r="B18" s="25" t="s">
        <v>14</v>
      </c>
      <c r="C18" s="43" t="s">
        <v>207</v>
      </c>
      <c r="D18" s="30">
        <v>150</v>
      </c>
      <c r="E18" s="22">
        <v>0.04</v>
      </c>
      <c r="F18" s="22">
        <v>0.01</v>
      </c>
      <c r="G18" s="22">
        <v>6.99</v>
      </c>
      <c r="H18" s="22">
        <v>28</v>
      </c>
      <c r="I18" s="22" t="s">
        <v>11</v>
      </c>
    </row>
    <row r="19" spans="2:14" x14ac:dyDescent="0.3">
      <c r="B19" s="25"/>
      <c r="C19" s="43" t="s">
        <v>241</v>
      </c>
      <c r="D19" s="26">
        <v>20</v>
      </c>
      <c r="E19" s="13">
        <v>1.3</v>
      </c>
      <c r="F19" s="13">
        <v>2.88</v>
      </c>
      <c r="G19" s="13">
        <v>14.36</v>
      </c>
      <c r="H19" s="13">
        <v>87.4</v>
      </c>
      <c r="I19" s="13"/>
    </row>
    <row r="20" spans="2:14" ht="49.5" customHeight="1" x14ac:dyDescent="0.3">
      <c r="B20" s="28" t="s">
        <v>65</v>
      </c>
      <c r="C20" s="28"/>
      <c r="D20" s="29">
        <f>D18+D19</f>
        <v>170</v>
      </c>
      <c r="E20" s="29">
        <f t="shared" ref="E20:H20" si="0">E18+E19</f>
        <v>1.34</v>
      </c>
      <c r="F20" s="29">
        <f t="shared" si="0"/>
        <v>2.8899999999999997</v>
      </c>
      <c r="G20" s="29">
        <f t="shared" si="0"/>
        <v>21.35</v>
      </c>
      <c r="H20" s="29">
        <f t="shared" si="0"/>
        <v>115.4</v>
      </c>
      <c r="I20" s="13"/>
    </row>
    <row r="21" spans="2:14" ht="37.5" x14ac:dyDescent="0.3">
      <c r="B21" s="25" t="s">
        <v>16</v>
      </c>
      <c r="C21" s="25" t="s">
        <v>141</v>
      </c>
      <c r="D21" s="26">
        <v>30</v>
      </c>
      <c r="E21" s="13">
        <v>0.25</v>
      </c>
      <c r="F21" s="13">
        <v>1.56</v>
      </c>
      <c r="G21" s="13">
        <v>2.35</v>
      </c>
      <c r="H21" s="13">
        <v>24.57</v>
      </c>
      <c r="I21" s="13" t="s">
        <v>140</v>
      </c>
    </row>
    <row r="22" spans="2:14" ht="60.75" customHeight="1" x14ac:dyDescent="0.3">
      <c r="B22" s="25"/>
      <c r="C22" s="43" t="s">
        <v>106</v>
      </c>
      <c r="D22" s="26">
        <v>155</v>
      </c>
      <c r="E22" s="13">
        <v>1</v>
      </c>
      <c r="F22" s="13">
        <v>2.9</v>
      </c>
      <c r="G22" s="13">
        <v>7</v>
      </c>
      <c r="H22" s="13">
        <v>58</v>
      </c>
      <c r="I22" s="13" t="s">
        <v>98</v>
      </c>
      <c r="N22" s="1" t="s">
        <v>30</v>
      </c>
    </row>
    <row r="23" spans="2:14" ht="56.25" x14ac:dyDescent="0.3">
      <c r="B23" s="25"/>
      <c r="C23" s="43" t="s">
        <v>220</v>
      </c>
      <c r="D23" s="26">
        <v>50</v>
      </c>
      <c r="E23" s="13">
        <v>7.25</v>
      </c>
      <c r="F23" s="13">
        <v>6</v>
      </c>
      <c r="G23" s="13">
        <v>6.4</v>
      </c>
      <c r="H23" s="13">
        <v>109</v>
      </c>
      <c r="I23" s="13" t="s">
        <v>173</v>
      </c>
    </row>
    <row r="24" spans="2:14" x14ac:dyDescent="0.3">
      <c r="B24" s="25"/>
      <c r="C24" s="43" t="s">
        <v>174</v>
      </c>
      <c r="D24" s="26">
        <v>20</v>
      </c>
      <c r="E24" s="13">
        <v>0.2</v>
      </c>
      <c r="F24" s="13">
        <v>0.9</v>
      </c>
      <c r="G24" s="13">
        <v>1.2</v>
      </c>
      <c r="H24" s="13">
        <v>13.5</v>
      </c>
      <c r="I24" s="13" t="s">
        <v>175</v>
      </c>
    </row>
    <row r="25" spans="2:14" ht="37.5" x14ac:dyDescent="0.3">
      <c r="B25" s="25"/>
      <c r="C25" s="43" t="s">
        <v>17</v>
      </c>
      <c r="D25" s="26">
        <v>110</v>
      </c>
      <c r="E25" s="13">
        <v>4.0999999999999996</v>
      </c>
      <c r="F25" s="13">
        <v>3.3</v>
      </c>
      <c r="G25" s="13">
        <v>19.38</v>
      </c>
      <c r="H25" s="13">
        <v>123.45</v>
      </c>
      <c r="I25" s="13" t="s">
        <v>18</v>
      </c>
    </row>
    <row r="26" spans="2:14" x14ac:dyDescent="0.3">
      <c r="B26" s="25"/>
      <c r="C26" s="43" t="s">
        <v>41</v>
      </c>
      <c r="D26" s="30">
        <v>150</v>
      </c>
      <c r="E26" s="7">
        <v>0</v>
      </c>
      <c r="F26" s="7">
        <v>0</v>
      </c>
      <c r="G26" s="7">
        <v>17.63</v>
      </c>
      <c r="H26" s="7">
        <v>66.75</v>
      </c>
      <c r="I26" s="7" t="s">
        <v>67</v>
      </c>
    </row>
    <row r="27" spans="2:14" ht="37.5" x14ac:dyDescent="0.3">
      <c r="B27" s="25"/>
      <c r="C27" s="25" t="s">
        <v>58</v>
      </c>
      <c r="D27" s="30">
        <v>20</v>
      </c>
      <c r="E27" s="7">
        <v>1.6</v>
      </c>
      <c r="F27" s="8">
        <v>0.34</v>
      </c>
      <c r="G27" s="7">
        <v>12.6</v>
      </c>
      <c r="H27" s="7">
        <v>62.4</v>
      </c>
      <c r="I27" s="7" t="s">
        <v>99</v>
      </c>
    </row>
    <row r="28" spans="2:14" x14ac:dyDescent="0.3">
      <c r="B28" s="25"/>
      <c r="C28" s="43" t="s">
        <v>59</v>
      </c>
      <c r="D28" s="26">
        <v>25</v>
      </c>
      <c r="E28" s="13">
        <v>2.81</v>
      </c>
      <c r="F28" s="10">
        <v>0.45</v>
      </c>
      <c r="G28" s="13">
        <v>16.059999999999999</v>
      </c>
      <c r="H28" s="35">
        <v>79.25</v>
      </c>
      <c r="I28" s="13" t="s">
        <v>99</v>
      </c>
    </row>
    <row r="29" spans="2:14" ht="37.5" x14ac:dyDescent="0.3">
      <c r="B29" s="28" t="s">
        <v>66</v>
      </c>
      <c r="C29" s="43"/>
      <c r="D29" s="29">
        <f>SUM(D21:D28)</f>
        <v>560</v>
      </c>
      <c r="E29" s="29">
        <f>SUM(E21:E28)</f>
        <v>17.209999999999997</v>
      </c>
      <c r="F29" s="29">
        <f>SUM(F21:F28)</f>
        <v>15.45</v>
      </c>
      <c r="G29" s="29">
        <f>SUM(G21:G28)</f>
        <v>82.61999999999999</v>
      </c>
      <c r="H29" s="29">
        <f>SUM(H21:H28)</f>
        <v>536.91999999999996</v>
      </c>
      <c r="I29" s="49"/>
    </row>
    <row r="30" spans="2:14" x14ac:dyDescent="0.3">
      <c r="B30" s="25"/>
      <c r="C30" s="28"/>
      <c r="D30" s="29"/>
      <c r="E30" s="12"/>
      <c r="F30" s="12"/>
      <c r="G30" s="12"/>
      <c r="H30" s="12"/>
      <c r="I30" s="49"/>
    </row>
    <row r="31" spans="2:14" s="14" customFormat="1" ht="37.5" x14ac:dyDescent="0.3">
      <c r="B31" s="50" t="s">
        <v>20</v>
      </c>
      <c r="C31" s="25" t="s">
        <v>144</v>
      </c>
      <c r="D31" s="26">
        <v>133</v>
      </c>
      <c r="E31" s="13">
        <v>4.84</v>
      </c>
      <c r="F31" s="13">
        <v>5.7</v>
      </c>
      <c r="G31" s="13">
        <v>22.8</v>
      </c>
      <c r="H31" s="13">
        <v>161.5</v>
      </c>
      <c r="I31" s="13" t="s">
        <v>50</v>
      </c>
    </row>
    <row r="32" spans="2:14" x14ac:dyDescent="0.3">
      <c r="B32" s="25"/>
      <c r="C32" s="43" t="s">
        <v>178</v>
      </c>
      <c r="D32" s="30">
        <v>150</v>
      </c>
      <c r="E32" s="22">
        <v>0.04</v>
      </c>
      <c r="F32" s="22">
        <v>0.01</v>
      </c>
      <c r="G32" s="22">
        <v>6.99</v>
      </c>
      <c r="H32" s="22">
        <v>28</v>
      </c>
      <c r="I32" s="22" t="s">
        <v>11</v>
      </c>
    </row>
    <row r="33" spans="2:9" x14ac:dyDescent="0.3">
      <c r="B33" s="25"/>
      <c r="C33" s="43" t="s">
        <v>76</v>
      </c>
      <c r="D33" s="30">
        <v>50</v>
      </c>
      <c r="E33" s="7">
        <v>6.58</v>
      </c>
      <c r="F33" s="7">
        <v>3.91</v>
      </c>
      <c r="G33" s="7">
        <v>31.5</v>
      </c>
      <c r="H33" s="7">
        <v>158.57</v>
      </c>
      <c r="I33" s="7" t="s">
        <v>29</v>
      </c>
    </row>
    <row r="34" spans="2:9" ht="37.5" x14ac:dyDescent="0.3">
      <c r="B34" s="25"/>
      <c r="C34" s="25" t="s">
        <v>58</v>
      </c>
      <c r="D34" s="30">
        <v>20</v>
      </c>
      <c r="E34" s="7">
        <v>1.6</v>
      </c>
      <c r="F34" s="8">
        <v>0.34</v>
      </c>
      <c r="G34" s="7">
        <v>12.6</v>
      </c>
      <c r="H34" s="7">
        <v>62.4</v>
      </c>
      <c r="I34" s="7" t="s">
        <v>99</v>
      </c>
    </row>
    <row r="35" spans="2:9" ht="75" x14ac:dyDescent="0.3">
      <c r="B35" s="28" t="s">
        <v>93</v>
      </c>
      <c r="C35" s="28"/>
      <c r="D35" s="53">
        <f>SUM(D31:D34)</f>
        <v>353</v>
      </c>
      <c r="E35" s="54">
        <f>SUM(E31:E34)</f>
        <v>13.06</v>
      </c>
      <c r="F35" s="54">
        <f>SUM(F31:F34)</f>
        <v>9.9600000000000009</v>
      </c>
      <c r="G35" s="54">
        <f>SUM(G31:G34)</f>
        <v>73.89</v>
      </c>
      <c r="H35" s="54">
        <f>SUM(H31:H34)</f>
        <v>410.46999999999997</v>
      </c>
      <c r="I35" s="7"/>
    </row>
    <row r="36" spans="2:9" x14ac:dyDescent="0.3">
      <c r="B36" s="25"/>
      <c r="C36" s="28" t="s">
        <v>21</v>
      </c>
      <c r="D36" s="53">
        <f>D35+D29+D20+D17</f>
        <v>1428</v>
      </c>
      <c r="E36" s="53">
        <f>E35+E29+E20+E17</f>
        <v>38.459999999999994</v>
      </c>
      <c r="F36" s="53">
        <f>F35+F29+F20+F17</f>
        <v>39.769999999999996</v>
      </c>
      <c r="G36" s="53">
        <f>G35+G29+G20+G17</f>
        <v>218.57999999999998</v>
      </c>
      <c r="H36" s="53">
        <f>H35+H29+H20+H17</f>
        <v>1355.79</v>
      </c>
      <c r="I36" s="49"/>
    </row>
    <row r="37" spans="2:9" x14ac:dyDescent="0.3">
      <c r="B37" s="21"/>
      <c r="C37" s="21"/>
      <c r="D37" s="21"/>
      <c r="E37" s="42"/>
      <c r="F37" s="42"/>
      <c r="G37" s="55">
        <f>(H36*100)/1400</f>
        <v>96.842142857142861</v>
      </c>
      <c r="H37" s="42" t="s">
        <v>60</v>
      </c>
      <c r="I37" s="42"/>
    </row>
    <row r="38" spans="2:9" x14ac:dyDescent="0.3">
      <c r="B38" s="21"/>
      <c r="C38" s="21"/>
      <c r="D38" s="21"/>
      <c r="E38" s="42"/>
      <c r="F38" s="42"/>
      <c r="G38" s="42"/>
      <c r="H38" s="42"/>
      <c r="I38" s="42"/>
    </row>
    <row r="39" spans="2:9" x14ac:dyDescent="0.3">
      <c r="B39" s="21"/>
      <c r="C39" s="21"/>
      <c r="D39" s="21"/>
      <c r="E39" s="42"/>
      <c r="F39" s="42"/>
      <c r="G39" s="42"/>
      <c r="H39" s="42"/>
      <c r="I39" s="42"/>
    </row>
    <row r="40" spans="2:9" x14ac:dyDescent="0.3">
      <c r="B40" s="94" t="s">
        <v>0</v>
      </c>
      <c r="C40" s="94" t="s">
        <v>1</v>
      </c>
      <c r="D40" s="92" t="s">
        <v>2</v>
      </c>
      <c r="E40" s="95" t="s">
        <v>3</v>
      </c>
      <c r="F40" s="95"/>
      <c r="G40" s="95"/>
      <c r="H40" s="92" t="s">
        <v>4</v>
      </c>
      <c r="I40" s="92" t="s">
        <v>5</v>
      </c>
    </row>
    <row r="41" spans="2:9" ht="33" customHeight="1" x14ac:dyDescent="0.3">
      <c r="B41" s="94"/>
      <c r="C41" s="94"/>
      <c r="D41" s="92"/>
      <c r="E41" s="46" t="s">
        <v>6</v>
      </c>
      <c r="F41" s="46" t="s">
        <v>7</v>
      </c>
      <c r="G41" s="46" t="s">
        <v>8</v>
      </c>
      <c r="H41" s="92"/>
      <c r="I41" s="92"/>
    </row>
    <row r="42" spans="2:9" x14ac:dyDescent="0.3">
      <c r="B42" s="28" t="s">
        <v>22</v>
      </c>
      <c r="C42" s="25"/>
      <c r="D42" s="30"/>
      <c r="E42" s="7"/>
      <c r="F42" s="8"/>
      <c r="G42" s="8"/>
      <c r="H42" s="8"/>
      <c r="I42" s="7"/>
    </row>
    <row r="43" spans="2:9" ht="37.5" x14ac:dyDescent="0.3">
      <c r="B43" s="25" t="s">
        <v>9</v>
      </c>
      <c r="C43" s="25" t="s">
        <v>176</v>
      </c>
      <c r="D43" s="26">
        <v>165</v>
      </c>
      <c r="E43" s="7">
        <v>3.8</v>
      </c>
      <c r="F43" s="45">
        <v>5.57</v>
      </c>
      <c r="G43" s="7">
        <v>17.829999999999998</v>
      </c>
      <c r="H43" s="7">
        <v>158.81</v>
      </c>
      <c r="I43" s="7" t="s">
        <v>177</v>
      </c>
    </row>
    <row r="44" spans="2:9" x14ac:dyDescent="0.3">
      <c r="B44" s="25"/>
      <c r="C44" s="43" t="s">
        <v>178</v>
      </c>
      <c r="D44" s="30">
        <v>150</v>
      </c>
      <c r="E44" s="23">
        <v>0.04</v>
      </c>
      <c r="F44" s="23">
        <v>0.01</v>
      </c>
      <c r="G44" s="23">
        <v>6.99</v>
      </c>
      <c r="H44" s="23">
        <v>28</v>
      </c>
      <c r="I44" s="23" t="s">
        <v>11</v>
      </c>
    </row>
    <row r="45" spans="2:9" x14ac:dyDescent="0.3">
      <c r="B45" s="25"/>
      <c r="C45" s="43" t="s">
        <v>179</v>
      </c>
      <c r="D45" s="30">
        <v>25</v>
      </c>
      <c r="E45" s="37">
        <v>2.8</v>
      </c>
      <c r="F45" s="37">
        <v>1.075</v>
      </c>
      <c r="G45" s="37">
        <v>16.45</v>
      </c>
      <c r="H45" s="37">
        <v>86.75</v>
      </c>
      <c r="I45" s="37" t="s">
        <v>99</v>
      </c>
    </row>
    <row r="46" spans="2:9" x14ac:dyDescent="0.3">
      <c r="B46" s="25"/>
      <c r="C46" s="43" t="s">
        <v>25</v>
      </c>
      <c r="D46" s="30">
        <v>10</v>
      </c>
      <c r="E46" s="7">
        <v>2.63</v>
      </c>
      <c r="F46" s="8">
        <v>2.66</v>
      </c>
      <c r="G46" s="7">
        <v>0</v>
      </c>
      <c r="H46" s="7">
        <v>34</v>
      </c>
      <c r="I46" s="7" t="s">
        <v>100</v>
      </c>
    </row>
    <row r="47" spans="2:9" ht="37.5" x14ac:dyDescent="0.3">
      <c r="B47" s="83" t="s">
        <v>64</v>
      </c>
      <c r="C47" s="28"/>
      <c r="D47" s="29">
        <f>SUM(D43:D46)</f>
        <v>350</v>
      </c>
      <c r="E47" s="12">
        <f>SUM(E43:E46)</f>
        <v>9.27</v>
      </c>
      <c r="F47" s="9">
        <f>SUM(F43:F46)</f>
        <v>9.3150000000000013</v>
      </c>
      <c r="G47" s="12">
        <f>SUM(G43:G46)</f>
        <v>41.269999999999996</v>
      </c>
      <c r="H47" s="12">
        <f>SUM(H43:H46)</f>
        <v>307.56</v>
      </c>
      <c r="I47" s="48"/>
    </row>
    <row r="48" spans="2:9" s="14" customFormat="1" x14ac:dyDescent="0.3">
      <c r="B48" s="83"/>
      <c r="C48" s="50" t="s">
        <v>239</v>
      </c>
      <c r="D48" s="66">
        <v>105</v>
      </c>
      <c r="E48" s="35">
        <v>2.9</v>
      </c>
      <c r="F48" s="31">
        <v>2.5</v>
      </c>
      <c r="G48" s="35">
        <v>4.8</v>
      </c>
      <c r="H48" s="35">
        <v>60</v>
      </c>
      <c r="I48" s="7" t="s">
        <v>250</v>
      </c>
    </row>
    <row r="49" spans="1:9" ht="56.25" x14ac:dyDescent="0.3">
      <c r="B49" s="28" t="s">
        <v>65</v>
      </c>
      <c r="C49" s="28"/>
      <c r="D49" s="29">
        <f>SUM(D48)</f>
        <v>105</v>
      </c>
      <c r="E49" s="12">
        <f>SUM(E48)</f>
        <v>2.9</v>
      </c>
      <c r="F49" s="9">
        <f>SUM(F48)</f>
        <v>2.5</v>
      </c>
      <c r="G49" s="12">
        <f>SUM(G48)</f>
        <v>4.8</v>
      </c>
      <c r="H49" s="12">
        <f>SUM(H48)</f>
        <v>60</v>
      </c>
      <c r="I49" s="7"/>
    </row>
    <row r="50" spans="1:9" s="14" customFormat="1" ht="56.25" x14ac:dyDescent="0.3">
      <c r="B50" s="50" t="s">
        <v>16</v>
      </c>
      <c r="C50" s="25" t="s">
        <v>247</v>
      </c>
      <c r="D50" s="30">
        <v>30</v>
      </c>
      <c r="E50" s="7">
        <v>0.2</v>
      </c>
      <c r="F50" s="7">
        <v>1.52</v>
      </c>
      <c r="G50" s="7">
        <v>2.71</v>
      </c>
      <c r="H50" s="7">
        <v>26.22</v>
      </c>
      <c r="I50" s="7" t="s">
        <v>62</v>
      </c>
    </row>
    <row r="51" spans="1:9" x14ac:dyDescent="0.3">
      <c r="B51" s="25"/>
      <c r="C51" s="57" t="s">
        <v>108</v>
      </c>
      <c r="D51" s="26">
        <v>150</v>
      </c>
      <c r="E51" s="13">
        <v>1.7</v>
      </c>
      <c r="F51" s="10">
        <v>2.6</v>
      </c>
      <c r="G51" s="13">
        <v>7.9</v>
      </c>
      <c r="H51" s="35">
        <v>62</v>
      </c>
      <c r="I51" s="13" t="s">
        <v>107</v>
      </c>
    </row>
    <row r="52" spans="1:9" x14ac:dyDescent="0.3">
      <c r="B52" s="25"/>
      <c r="C52" s="57" t="s">
        <v>36</v>
      </c>
      <c r="D52" s="26">
        <v>160</v>
      </c>
      <c r="E52" s="13">
        <v>15.14</v>
      </c>
      <c r="F52" s="10">
        <v>19.63</v>
      </c>
      <c r="G52" s="13">
        <v>25.28</v>
      </c>
      <c r="H52" s="35">
        <v>341.3</v>
      </c>
      <c r="I52" s="13" t="s">
        <v>109</v>
      </c>
    </row>
    <row r="53" spans="1:9" ht="37.5" x14ac:dyDescent="0.3">
      <c r="A53" s="1" t="s">
        <v>85</v>
      </c>
      <c r="B53" s="25"/>
      <c r="C53" s="43" t="s">
        <v>19</v>
      </c>
      <c r="D53" s="26">
        <v>150</v>
      </c>
      <c r="E53" s="13">
        <v>0.33</v>
      </c>
      <c r="F53" s="13">
        <v>1.4999999999999999E-2</v>
      </c>
      <c r="G53" s="13">
        <v>20.83</v>
      </c>
      <c r="H53" s="13">
        <v>84.75</v>
      </c>
      <c r="I53" s="13" t="s">
        <v>27</v>
      </c>
    </row>
    <row r="54" spans="1:9" ht="37.5" x14ac:dyDescent="0.3">
      <c r="B54" s="25"/>
      <c r="C54" s="25" t="s">
        <v>58</v>
      </c>
      <c r="D54" s="30">
        <v>20</v>
      </c>
      <c r="E54" s="7">
        <v>1.6</v>
      </c>
      <c r="F54" s="8">
        <v>0.34</v>
      </c>
      <c r="G54" s="7">
        <v>12.6</v>
      </c>
      <c r="H54" s="7">
        <v>62.4</v>
      </c>
      <c r="I54" s="7" t="s">
        <v>99</v>
      </c>
    </row>
    <row r="55" spans="1:9" x14ac:dyDescent="0.3">
      <c r="B55" s="25"/>
      <c r="C55" s="43" t="s">
        <v>59</v>
      </c>
      <c r="D55" s="26">
        <v>25</v>
      </c>
      <c r="E55" s="13">
        <v>2.81</v>
      </c>
      <c r="F55" s="10">
        <v>0.45</v>
      </c>
      <c r="G55" s="13">
        <v>16.059999999999999</v>
      </c>
      <c r="H55" s="35">
        <v>79.25</v>
      </c>
      <c r="I55" s="13" t="s">
        <v>99</v>
      </c>
    </row>
    <row r="56" spans="1:9" x14ac:dyDescent="0.3">
      <c r="B56" s="25"/>
      <c r="C56" s="28" t="s">
        <v>13</v>
      </c>
      <c r="D56" s="29">
        <f>SUM(D50:D55)</f>
        <v>535</v>
      </c>
      <c r="E56" s="12">
        <f>SUM(E50:E55)</f>
        <v>21.779999999999998</v>
      </c>
      <c r="F56" s="9">
        <f>SUM(F50:F55)</f>
        <v>24.555</v>
      </c>
      <c r="G56" s="12">
        <f>SUM(G50:G55)</f>
        <v>85.38</v>
      </c>
      <c r="H56" s="12">
        <f>SUM(H50:H55)</f>
        <v>655.92</v>
      </c>
      <c r="I56" s="54"/>
    </row>
    <row r="57" spans="1:9" ht="37.5" x14ac:dyDescent="0.3">
      <c r="B57" s="25" t="s">
        <v>20</v>
      </c>
      <c r="C57" s="43" t="s">
        <v>145</v>
      </c>
      <c r="D57" s="26">
        <v>110</v>
      </c>
      <c r="E57" s="13">
        <v>9.73</v>
      </c>
      <c r="F57" s="10">
        <v>17.350000000000001</v>
      </c>
      <c r="G57" s="13">
        <v>19.55</v>
      </c>
      <c r="H57" s="13">
        <v>203.16</v>
      </c>
      <c r="I57" s="35" t="s">
        <v>113</v>
      </c>
    </row>
    <row r="58" spans="1:9" ht="37.5" x14ac:dyDescent="0.3">
      <c r="B58" s="25"/>
      <c r="C58" s="25" t="s">
        <v>58</v>
      </c>
      <c r="D58" s="30">
        <v>20</v>
      </c>
      <c r="E58" s="7">
        <v>1.6</v>
      </c>
      <c r="F58" s="8">
        <v>0.34</v>
      </c>
      <c r="G58" s="7">
        <v>12.6</v>
      </c>
      <c r="H58" s="7">
        <v>62.4</v>
      </c>
      <c r="I58" s="7" t="s">
        <v>99</v>
      </c>
    </row>
    <row r="59" spans="1:9" s="14" customFormat="1" x14ac:dyDescent="0.3">
      <c r="B59" s="50"/>
      <c r="C59" s="43" t="s">
        <v>37</v>
      </c>
      <c r="D59" s="30">
        <v>100</v>
      </c>
      <c r="E59" s="7">
        <v>1.5</v>
      </c>
      <c r="F59" s="8">
        <v>0.5</v>
      </c>
      <c r="G59" s="7">
        <v>21</v>
      </c>
      <c r="H59" s="7">
        <v>95</v>
      </c>
      <c r="I59" s="7" t="s">
        <v>38</v>
      </c>
    </row>
    <row r="60" spans="1:9" x14ac:dyDescent="0.3">
      <c r="B60" s="25"/>
      <c r="C60" s="43" t="s">
        <v>178</v>
      </c>
      <c r="D60" s="30">
        <v>150</v>
      </c>
      <c r="E60" s="22">
        <v>0.04</v>
      </c>
      <c r="F60" s="22">
        <v>0.01</v>
      </c>
      <c r="G60" s="22">
        <v>6.99</v>
      </c>
      <c r="H60" s="22">
        <v>28</v>
      </c>
      <c r="I60" s="22" t="s">
        <v>11</v>
      </c>
    </row>
    <row r="61" spans="1:9" ht="75" x14ac:dyDescent="0.3">
      <c r="B61" s="28" t="s">
        <v>93</v>
      </c>
      <c r="C61" s="28"/>
      <c r="D61" s="29">
        <f>SUM(D57:D60)</f>
        <v>380</v>
      </c>
      <c r="E61" s="12">
        <f>SUM(E57:E60)</f>
        <v>12.87</v>
      </c>
      <c r="F61" s="9">
        <f>SUM(F57:F60)</f>
        <v>18.200000000000003</v>
      </c>
      <c r="G61" s="12">
        <f>SUM(G57:G60)</f>
        <v>60.14</v>
      </c>
      <c r="H61" s="12">
        <f>SUM(H57:H60)</f>
        <v>388.56</v>
      </c>
      <c r="I61" s="13"/>
    </row>
    <row r="62" spans="1:9" x14ac:dyDescent="0.3">
      <c r="B62" s="25"/>
      <c r="C62" s="28" t="s">
        <v>21</v>
      </c>
      <c r="D62" s="53">
        <f>D61+D56+D49+D47</f>
        <v>1370</v>
      </c>
      <c r="E62" s="54">
        <f>E61+E56+E49+E47</f>
        <v>46.819999999999993</v>
      </c>
      <c r="F62" s="61">
        <f>F61+F56+F49+F47</f>
        <v>54.570000000000007</v>
      </c>
      <c r="G62" s="54">
        <f>G61+G56+G49+G47</f>
        <v>191.58999999999997</v>
      </c>
      <c r="H62" s="54">
        <f>H61+H56+H49+H47</f>
        <v>1412.04</v>
      </c>
      <c r="I62" s="62"/>
    </row>
    <row r="63" spans="1:9" x14ac:dyDescent="0.3">
      <c r="B63" s="21"/>
      <c r="C63" s="21"/>
      <c r="D63" s="21"/>
      <c r="E63" s="42"/>
      <c r="F63" s="42"/>
      <c r="G63" s="63">
        <f>(H62*100)/1400</f>
        <v>100.86</v>
      </c>
      <c r="H63" s="42" t="s">
        <v>60</v>
      </c>
      <c r="I63" s="42"/>
    </row>
    <row r="64" spans="1:9" x14ac:dyDescent="0.3">
      <c r="B64" s="21"/>
      <c r="C64" s="21"/>
      <c r="D64" s="21"/>
      <c r="E64" s="42"/>
      <c r="F64" s="42"/>
      <c r="G64" s="42"/>
      <c r="H64" s="42"/>
      <c r="I64" s="42"/>
    </row>
    <row r="65" spans="1:9" x14ac:dyDescent="0.3">
      <c r="B65" s="94" t="s">
        <v>0</v>
      </c>
      <c r="C65" s="94" t="s">
        <v>1</v>
      </c>
      <c r="D65" s="94" t="s">
        <v>2</v>
      </c>
      <c r="E65" s="95" t="s">
        <v>3</v>
      </c>
      <c r="F65" s="95"/>
      <c r="G65" s="95"/>
      <c r="H65" s="94" t="s">
        <v>4</v>
      </c>
      <c r="I65" s="94" t="s">
        <v>5</v>
      </c>
    </row>
    <row r="66" spans="1:9" ht="30" customHeight="1" x14ac:dyDescent="0.3">
      <c r="B66" s="94"/>
      <c r="C66" s="94"/>
      <c r="D66" s="94"/>
      <c r="E66" s="46" t="s">
        <v>6</v>
      </c>
      <c r="F66" s="46" t="s">
        <v>7</v>
      </c>
      <c r="G66" s="46" t="s">
        <v>8</v>
      </c>
      <c r="H66" s="94"/>
      <c r="I66" s="94"/>
    </row>
    <row r="67" spans="1:9" x14ac:dyDescent="0.3">
      <c r="B67" s="28" t="s">
        <v>31</v>
      </c>
      <c r="C67" s="25"/>
      <c r="D67" s="30"/>
      <c r="E67" s="7"/>
      <c r="F67" s="7"/>
      <c r="G67" s="7"/>
      <c r="H67" s="7"/>
      <c r="I67" s="7"/>
    </row>
    <row r="68" spans="1:9" ht="37.5" x14ac:dyDescent="0.3">
      <c r="B68" s="25" t="s">
        <v>9</v>
      </c>
      <c r="C68" s="25" t="s">
        <v>115</v>
      </c>
      <c r="D68" s="30">
        <v>165</v>
      </c>
      <c r="E68" s="7">
        <v>4.74</v>
      </c>
      <c r="F68" s="7">
        <v>4.29</v>
      </c>
      <c r="G68" s="7">
        <v>15.53</v>
      </c>
      <c r="H68" s="7">
        <v>119.8</v>
      </c>
      <c r="I68" s="7" t="s">
        <v>114</v>
      </c>
    </row>
    <row r="69" spans="1:9" x14ac:dyDescent="0.3">
      <c r="B69" s="25"/>
      <c r="C69" s="25" t="s">
        <v>32</v>
      </c>
      <c r="D69" s="30">
        <v>150</v>
      </c>
      <c r="E69" s="7">
        <v>3.42</v>
      </c>
      <c r="F69" s="7">
        <v>2.63</v>
      </c>
      <c r="G69" s="7">
        <v>13.1</v>
      </c>
      <c r="H69" s="7">
        <v>84.25</v>
      </c>
      <c r="I69" s="7" t="s">
        <v>33</v>
      </c>
    </row>
    <row r="70" spans="1:9" ht="37.5" x14ac:dyDescent="0.3">
      <c r="B70" s="25"/>
      <c r="C70" s="43" t="s">
        <v>169</v>
      </c>
      <c r="D70" s="30">
        <v>35</v>
      </c>
      <c r="E70" s="23">
        <v>2.14</v>
      </c>
      <c r="F70" s="23">
        <v>6.6</v>
      </c>
      <c r="G70" s="23">
        <v>12.79</v>
      </c>
      <c r="H70" s="23">
        <v>119</v>
      </c>
      <c r="I70" s="23" t="s">
        <v>170</v>
      </c>
    </row>
    <row r="71" spans="1:9" ht="37.5" x14ac:dyDescent="0.3">
      <c r="B71" s="28" t="s">
        <v>64</v>
      </c>
      <c r="C71" s="64" t="s">
        <v>195</v>
      </c>
      <c r="D71" s="29">
        <f>SUM(D68:D70)</f>
        <v>350</v>
      </c>
      <c r="E71" s="12">
        <f>SUM(E68:E70)</f>
        <v>10.3</v>
      </c>
      <c r="F71" s="12">
        <f>SUM(F68:F70)</f>
        <v>13.52</v>
      </c>
      <c r="G71" s="12">
        <f>SUM(G68:G70)</f>
        <v>41.42</v>
      </c>
      <c r="H71" s="12">
        <f>SUM(H68:H70)</f>
        <v>323.05</v>
      </c>
      <c r="I71" s="7"/>
    </row>
    <row r="72" spans="1:9" ht="37.5" x14ac:dyDescent="0.3">
      <c r="B72" s="25" t="s">
        <v>196</v>
      </c>
      <c r="C72" s="43" t="s">
        <v>207</v>
      </c>
      <c r="D72" s="30">
        <v>150</v>
      </c>
      <c r="E72" s="22">
        <v>0.04</v>
      </c>
      <c r="F72" s="22">
        <v>0.01</v>
      </c>
      <c r="G72" s="22">
        <v>6.99</v>
      </c>
      <c r="H72" s="22">
        <v>28</v>
      </c>
      <c r="I72" s="22" t="s">
        <v>11</v>
      </c>
    </row>
    <row r="73" spans="1:9" x14ac:dyDescent="0.3">
      <c r="B73" s="25"/>
      <c r="C73" s="43" t="s">
        <v>241</v>
      </c>
      <c r="D73" s="26">
        <v>14</v>
      </c>
      <c r="E73" s="13">
        <v>1.03</v>
      </c>
      <c r="F73" s="13">
        <v>1.54</v>
      </c>
      <c r="G73" s="13">
        <v>9.9</v>
      </c>
      <c r="H73" s="13">
        <v>57.5</v>
      </c>
      <c r="I73" s="13"/>
    </row>
    <row r="74" spans="1:9" ht="56.25" x14ac:dyDescent="0.3">
      <c r="B74" s="28" t="s">
        <v>65</v>
      </c>
      <c r="C74" s="64" t="s">
        <v>197</v>
      </c>
      <c r="D74" s="29">
        <f>SUM(D72)</f>
        <v>150</v>
      </c>
      <c r="E74" s="12">
        <f>E72+E73</f>
        <v>1.07</v>
      </c>
      <c r="F74" s="12">
        <f t="shared" ref="F74:H74" si="1">F72+F73</f>
        <v>1.55</v>
      </c>
      <c r="G74" s="12">
        <f t="shared" si="1"/>
        <v>16.89</v>
      </c>
      <c r="H74" s="12">
        <f t="shared" si="1"/>
        <v>85.5</v>
      </c>
      <c r="I74" s="12"/>
    </row>
    <row r="75" spans="1:9" ht="37.5" x14ac:dyDescent="0.3">
      <c r="B75" s="25" t="s">
        <v>16</v>
      </c>
      <c r="C75" s="65" t="s">
        <v>102</v>
      </c>
      <c r="D75" s="66">
        <v>30</v>
      </c>
      <c r="E75" s="35">
        <v>0.37</v>
      </c>
      <c r="F75" s="31">
        <v>2.9000000000000001E-2</v>
      </c>
      <c r="G75" s="35">
        <v>3.48</v>
      </c>
      <c r="H75" s="35">
        <v>15.69</v>
      </c>
      <c r="I75" s="35" t="s">
        <v>101</v>
      </c>
    </row>
    <row r="76" spans="1:9" ht="75" x14ac:dyDescent="0.3">
      <c r="B76" s="25"/>
      <c r="C76" s="25" t="s">
        <v>117</v>
      </c>
      <c r="D76" s="26">
        <v>150</v>
      </c>
      <c r="E76" s="13">
        <v>1.67</v>
      </c>
      <c r="F76" s="13">
        <v>1.97</v>
      </c>
      <c r="G76" s="13">
        <v>7.68</v>
      </c>
      <c r="H76" s="13">
        <v>55.2</v>
      </c>
      <c r="I76" s="7" t="s">
        <v>78</v>
      </c>
    </row>
    <row r="77" spans="1:9" ht="37.5" x14ac:dyDescent="0.3">
      <c r="B77" s="25"/>
      <c r="C77" s="25" t="s">
        <v>61</v>
      </c>
      <c r="D77" s="30">
        <v>60</v>
      </c>
      <c r="E77" s="7">
        <v>5.14</v>
      </c>
      <c r="F77" s="7">
        <v>6.2</v>
      </c>
      <c r="G77" s="7">
        <v>1.98</v>
      </c>
      <c r="H77" s="7">
        <v>94.71</v>
      </c>
      <c r="I77" s="7" t="s">
        <v>26</v>
      </c>
    </row>
    <row r="78" spans="1:9" s="32" customFormat="1" ht="37.5" x14ac:dyDescent="0.3">
      <c r="B78" s="56"/>
      <c r="C78" s="56" t="s">
        <v>135</v>
      </c>
      <c r="D78" s="38">
        <v>113</v>
      </c>
      <c r="E78" s="34">
        <v>10.75</v>
      </c>
      <c r="F78" s="34">
        <v>3.73</v>
      </c>
      <c r="G78" s="34">
        <v>24.24</v>
      </c>
      <c r="H78" s="34">
        <v>175.53</v>
      </c>
      <c r="I78" s="34" t="s">
        <v>48</v>
      </c>
    </row>
    <row r="79" spans="1:9" s="14" customFormat="1" x14ac:dyDescent="0.3">
      <c r="A79" s="14" t="s">
        <v>30</v>
      </c>
      <c r="B79" s="50"/>
      <c r="C79" s="43" t="s">
        <v>41</v>
      </c>
      <c r="D79" s="30">
        <v>150</v>
      </c>
      <c r="E79" s="7">
        <v>0</v>
      </c>
      <c r="F79" s="7">
        <v>0</v>
      </c>
      <c r="G79" s="7">
        <v>17.63</v>
      </c>
      <c r="H79" s="7">
        <v>66.75</v>
      </c>
      <c r="I79" s="7" t="s">
        <v>67</v>
      </c>
    </row>
    <row r="80" spans="1:9" ht="37.5" x14ac:dyDescent="0.3">
      <c r="B80" s="25"/>
      <c r="C80" s="25" t="s">
        <v>58</v>
      </c>
      <c r="D80" s="30">
        <v>20</v>
      </c>
      <c r="E80" s="7">
        <v>1.6</v>
      </c>
      <c r="F80" s="8">
        <v>0.34</v>
      </c>
      <c r="G80" s="7">
        <v>12.6</v>
      </c>
      <c r="H80" s="7">
        <v>62.4</v>
      </c>
      <c r="I80" s="7" t="s">
        <v>99</v>
      </c>
    </row>
    <row r="81" spans="2:10" x14ac:dyDescent="0.3">
      <c r="B81" s="25"/>
      <c r="C81" s="43" t="s">
        <v>59</v>
      </c>
      <c r="D81" s="26">
        <v>25</v>
      </c>
      <c r="E81" s="13">
        <v>2.81</v>
      </c>
      <c r="F81" s="10">
        <v>0.45</v>
      </c>
      <c r="G81" s="13">
        <v>16.059999999999999</v>
      </c>
      <c r="H81" s="35">
        <v>79.25</v>
      </c>
      <c r="I81" s="13" t="s">
        <v>99</v>
      </c>
    </row>
    <row r="82" spans="2:10" ht="37.5" x14ac:dyDescent="0.3">
      <c r="B82" s="28" t="s">
        <v>66</v>
      </c>
      <c r="C82" s="28"/>
      <c r="D82" s="29">
        <f>SUM(D75:D81)</f>
        <v>548</v>
      </c>
      <c r="E82" s="12">
        <f>SUM(E75:E81)</f>
        <v>22.34</v>
      </c>
      <c r="F82" s="12">
        <f>SUM(F75:F81)</f>
        <v>12.718999999999999</v>
      </c>
      <c r="G82" s="12">
        <f>SUM(G75:G81)</f>
        <v>83.669999999999987</v>
      </c>
      <c r="H82" s="12">
        <f>SUM(H75:H81)</f>
        <v>549.53</v>
      </c>
      <c r="I82" s="62"/>
    </row>
    <row r="83" spans="2:10" ht="37.5" x14ac:dyDescent="0.3">
      <c r="B83" s="25" t="s">
        <v>20</v>
      </c>
      <c r="C83" s="43"/>
      <c r="D83" s="30"/>
      <c r="E83" s="7"/>
      <c r="F83" s="7"/>
      <c r="G83" s="7"/>
      <c r="H83" s="7"/>
      <c r="I83" s="13"/>
    </row>
    <row r="84" spans="2:10" ht="37.5" x14ac:dyDescent="0.3">
      <c r="B84" s="25"/>
      <c r="C84" s="18" t="s">
        <v>136</v>
      </c>
      <c r="D84" s="15">
        <v>133</v>
      </c>
      <c r="E84" s="15">
        <v>5.26</v>
      </c>
      <c r="F84" s="15">
        <v>4.92</v>
      </c>
      <c r="G84" s="15">
        <v>48.27</v>
      </c>
      <c r="H84" s="15">
        <v>255.6</v>
      </c>
      <c r="I84" s="15" t="s">
        <v>119</v>
      </c>
    </row>
    <row r="85" spans="2:10" x14ac:dyDescent="0.3">
      <c r="B85" s="25"/>
      <c r="C85" s="43" t="s">
        <v>178</v>
      </c>
      <c r="D85" s="30">
        <v>150</v>
      </c>
      <c r="E85" s="40">
        <v>0.04</v>
      </c>
      <c r="F85" s="40">
        <v>0.01</v>
      </c>
      <c r="G85" s="40">
        <v>6.99</v>
      </c>
      <c r="H85" s="40">
        <v>28</v>
      </c>
      <c r="I85" s="40" t="s">
        <v>11</v>
      </c>
    </row>
    <row r="86" spans="2:10" ht="37.5" x14ac:dyDescent="0.3">
      <c r="B86" s="25"/>
      <c r="C86" s="25" t="s">
        <v>58</v>
      </c>
      <c r="D86" s="30">
        <v>20</v>
      </c>
      <c r="E86" s="7">
        <v>1.6</v>
      </c>
      <c r="F86" s="8">
        <v>0.34</v>
      </c>
      <c r="G86" s="7">
        <v>12.6</v>
      </c>
      <c r="H86" s="7">
        <v>62.4</v>
      </c>
      <c r="I86" s="7" t="s">
        <v>99</v>
      </c>
    </row>
    <row r="87" spans="2:10" x14ac:dyDescent="0.3">
      <c r="B87" s="25"/>
      <c r="C87" s="25" t="s">
        <v>45</v>
      </c>
      <c r="D87" s="26">
        <v>50</v>
      </c>
      <c r="E87" s="13">
        <v>5.7</v>
      </c>
      <c r="F87" s="13">
        <v>5.7</v>
      </c>
      <c r="G87" s="13">
        <v>11.7</v>
      </c>
      <c r="H87" s="13">
        <v>123</v>
      </c>
      <c r="I87" s="7" t="s">
        <v>46</v>
      </c>
    </row>
    <row r="88" spans="2:10" ht="75" x14ac:dyDescent="0.3">
      <c r="B88" s="28" t="s">
        <v>93</v>
      </c>
      <c r="C88" s="28"/>
      <c r="D88" s="29">
        <f>SUM(D83:D87)</f>
        <v>353</v>
      </c>
      <c r="E88" s="12">
        <f>SUM(E83:E87)</f>
        <v>12.600000000000001</v>
      </c>
      <c r="F88" s="12">
        <f>SUM(F83:F87)</f>
        <v>10.969999999999999</v>
      </c>
      <c r="G88" s="12">
        <f>SUM(G83:G87)</f>
        <v>79.56</v>
      </c>
      <c r="H88" s="12">
        <f>SUM(H83:H87)</f>
        <v>469</v>
      </c>
      <c r="I88" s="7"/>
    </row>
    <row r="89" spans="2:10" x14ac:dyDescent="0.3">
      <c r="B89" s="21"/>
      <c r="C89" s="28" t="s">
        <v>21</v>
      </c>
      <c r="D89" s="29">
        <f>D88+D82+D71+D74</f>
        <v>1401</v>
      </c>
      <c r="E89" s="12">
        <f>E88+E74+E71</f>
        <v>23.970000000000002</v>
      </c>
      <c r="F89" s="12">
        <f>F88+F82+F74+F71</f>
        <v>38.759</v>
      </c>
      <c r="G89" s="12">
        <f>G88+G82+G74+G71</f>
        <v>221.54000000000002</v>
      </c>
      <c r="H89" s="12">
        <f>H88+H82+H71+H74</f>
        <v>1427.08</v>
      </c>
      <c r="I89" s="7"/>
    </row>
    <row r="90" spans="2:10" x14ac:dyDescent="0.3">
      <c r="B90" s="21"/>
      <c r="C90" s="28"/>
      <c r="D90" s="29"/>
      <c r="E90" s="12"/>
      <c r="F90" s="12"/>
      <c r="G90" s="12"/>
      <c r="H90" s="67">
        <f>(H89*100)/1400</f>
        <v>101.93428571428572</v>
      </c>
      <c r="I90" s="30"/>
      <c r="J90" s="1" t="s">
        <v>83</v>
      </c>
    </row>
    <row r="91" spans="2:10" x14ac:dyDescent="0.3">
      <c r="B91" s="43"/>
      <c r="C91" s="21"/>
      <c r="D91" s="21"/>
      <c r="E91" s="42"/>
      <c r="F91" s="42"/>
      <c r="G91" s="42"/>
      <c r="H91" s="42"/>
      <c r="I91" s="42"/>
    </row>
    <row r="92" spans="2:10" x14ac:dyDescent="0.3">
      <c r="B92" s="94" t="s">
        <v>0</v>
      </c>
      <c r="C92" s="94" t="s">
        <v>1</v>
      </c>
      <c r="D92" s="94" t="s">
        <v>2</v>
      </c>
      <c r="E92" s="95" t="s">
        <v>3</v>
      </c>
      <c r="F92" s="95"/>
      <c r="G92" s="95"/>
      <c r="H92" s="94" t="s">
        <v>4</v>
      </c>
      <c r="I92" s="94" t="s">
        <v>5</v>
      </c>
    </row>
    <row r="93" spans="2:10" ht="36.75" customHeight="1" x14ac:dyDescent="0.3">
      <c r="B93" s="94"/>
      <c r="C93" s="94"/>
      <c r="D93" s="94"/>
      <c r="E93" s="46" t="s">
        <v>6</v>
      </c>
      <c r="F93" s="46" t="s">
        <v>7</v>
      </c>
      <c r="G93" s="46" t="s">
        <v>8</v>
      </c>
      <c r="H93" s="94"/>
      <c r="I93" s="94"/>
    </row>
    <row r="94" spans="2:10" x14ac:dyDescent="0.3">
      <c r="B94" s="28" t="s">
        <v>39</v>
      </c>
      <c r="C94" s="68"/>
      <c r="D94" s="30"/>
      <c r="E94" s="7"/>
      <c r="F94" s="7"/>
      <c r="G94" s="7"/>
      <c r="H94" s="7"/>
      <c r="I94" s="7"/>
    </row>
    <row r="95" spans="2:10" ht="37.5" x14ac:dyDescent="0.3">
      <c r="B95" s="25" t="s">
        <v>9</v>
      </c>
      <c r="C95" s="18" t="s">
        <v>180</v>
      </c>
      <c r="D95" s="17">
        <v>165</v>
      </c>
      <c r="E95" s="16">
        <v>3.8</v>
      </c>
      <c r="F95" s="16">
        <v>5.9</v>
      </c>
      <c r="G95" s="16">
        <v>17.600000000000001</v>
      </c>
      <c r="H95" s="16">
        <v>138</v>
      </c>
      <c r="I95" s="13" t="s">
        <v>121</v>
      </c>
    </row>
    <row r="96" spans="2:10" x14ac:dyDescent="0.3">
      <c r="B96" s="25"/>
      <c r="C96" s="43" t="s">
        <v>178</v>
      </c>
      <c r="D96" s="30">
        <v>150</v>
      </c>
      <c r="E96" s="23">
        <v>0.04</v>
      </c>
      <c r="F96" s="23">
        <v>0.01</v>
      </c>
      <c r="G96" s="23">
        <v>6.99</v>
      </c>
      <c r="H96" s="23">
        <v>28</v>
      </c>
      <c r="I96" s="23" t="s">
        <v>11</v>
      </c>
    </row>
    <row r="97" spans="2:9" x14ac:dyDescent="0.3">
      <c r="B97" s="25"/>
      <c r="C97" s="43" t="s">
        <v>179</v>
      </c>
      <c r="D97" s="30">
        <v>25</v>
      </c>
      <c r="E97" s="37">
        <v>2.8</v>
      </c>
      <c r="F97" s="37">
        <v>1.075</v>
      </c>
      <c r="G97" s="37">
        <v>16.45</v>
      </c>
      <c r="H97" s="37">
        <v>86.75</v>
      </c>
      <c r="I97" s="37" t="s">
        <v>99</v>
      </c>
    </row>
    <row r="98" spans="2:9" x14ac:dyDescent="0.3">
      <c r="B98" s="68"/>
      <c r="C98" s="43" t="s">
        <v>25</v>
      </c>
      <c r="D98" s="30">
        <v>10</v>
      </c>
      <c r="E98" s="7">
        <v>2.63</v>
      </c>
      <c r="F98" s="8">
        <v>2.66</v>
      </c>
      <c r="G98" s="7">
        <v>0</v>
      </c>
      <c r="H98" s="7">
        <v>34</v>
      </c>
      <c r="I98" s="7" t="s">
        <v>100</v>
      </c>
    </row>
    <row r="99" spans="2:9" ht="37.5" x14ac:dyDescent="0.3">
      <c r="B99" s="28" t="s">
        <v>64</v>
      </c>
      <c r="C99" s="25"/>
      <c r="D99" s="29">
        <f>SUM(D95:D98)</f>
        <v>350</v>
      </c>
      <c r="E99" s="12">
        <f>SUM(E95:E98)</f>
        <v>9.27</v>
      </c>
      <c r="F99" s="12">
        <f>SUM(F95:F98)</f>
        <v>9.6449999999999996</v>
      </c>
      <c r="G99" s="12">
        <f>SUM(G95:G98)</f>
        <v>41.040000000000006</v>
      </c>
      <c r="H99" s="12">
        <f>SUM(H95:H98)</f>
        <v>286.75</v>
      </c>
      <c r="I99" s="13"/>
    </row>
    <row r="100" spans="2:9" ht="37.5" x14ac:dyDescent="0.3">
      <c r="B100" s="25" t="s">
        <v>14</v>
      </c>
      <c r="C100" s="43" t="s">
        <v>68</v>
      </c>
      <c r="D100" s="26">
        <v>100</v>
      </c>
      <c r="E100" s="13">
        <v>0</v>
      </c>
      <c r="F100" s="13">
        <v>0</v>
      </c>
      <c r="G100" s="13">
        <v>10</v>
      </c>
      <c r="H100" s="13">
        <v>38</v>
      </c>
      <c r="I100" s="13" t="s">
        <v>69</v>
      </c>
    </row>
    <row r="101" spans="2:9" ht="56.25" x14ac:dyDescent="0.3">
      <c r="B101" s="28" t="s">
        <v>65</v>
      </c>
      <c r="C101" s="28"/>
      <c r="D101" s="29">
        <v>100</v>
      </c>
      <c r="E101" s="29">
        <v>0</v>
      </c>
      <c r="F101" s="29">
        <v>0</v>
      </c>
      <c r="G101" s="29">
        <v>10</v>
      </c>
      <c r="H101" s="29">
        <v>38</v>
      </c>
      <c r="I101" s="13"/>
    </row>
    <row r="102" spans="2:9" x14ac:dyDescent="0.3">
      <c r="B102" s="25" t="s">
        <v>16</v>
      </c>
      <c r="C102" s="25" t="s">
        <v>34</v>
      </c>
      <c r="D102" s="26">
        <v>30</v>
      </c>
      <c r="E102" s="13">
        <v>0.43</v>
      </c>
      <c r="F102" s="13">
        <v>1.82</v>
      </c>
      <c r="G102" s="13">
        <v>28.17</v>
      </c>
      <c r="H102" s="13">
        <v>28.17</v>
      </c>
      <c r="I102" s="13" t="s">
        <v>35</v>
      </c>
    </row>
    <row r="103" spans="2:9" ht="56.25" x14ac:dyDescent="0.3">
      <c r="B103" s="25"/>
      <c r="C103" s="43" t="s">
        <v>124</v>
      </c>
      <c r="D103" s="26">
        <v>155</v>
      </c>
      <c r="E103" s="13">
        <v>1.1000000000000001</v>
      </c>
      <c r="F103" s="13">
        <v>3.3</v>
      </c>
      <c r="G103" s="13">
        <v>5</v>
      </c>
      <c r="H103" s="13">
        <v>55</v>
      </c>
      <c r="I103" s="13" t="s">
        <v>123</v>
      </c>
    </row>
    <row r="104" spans="2:9" s="14" customFormat="1" ht="56.25" x14ac:dyDescent="0.3">
      <c r="B104" s="50"/>
      <c r="C104" s="50" t="s">
        <v>156</v>
      </c>
      <c r="D104" s="66">
        <v>70</v>
      </c>
      <c r="E104" s="35">
        <v>8.33</v>
      </c>
      <c r="F104" s="35">
        <v>5.74</v>
      </c>
      <c r="G104" s="35">
        <v>8.51</v>
      </c>
      <c r="H104" s="35">
        <v>126.85</v>
      </c>
      <c r="I104" s="35" t="s">
        <v>125</v>
      </c>
    </row>
    <row r="105" spans="2:9" x14ac:dyDescent="0.3">
      <c r="B105" s="25"/>
      <c r="C105" s="43" t="s">
        <v>40</v>
      </c>
      <c r="D105" s="26">
        <v>110</v>
      </c>
      <c r="E105" s="13">
        <v>2.2400000000000002</v>
      </c>
      <c r="F105" s="13">
        <v>3.52</v>
      </c>
      <c r="G105" s="13">
        <v>14.98</v>
      </c>
      <c r="H105" s="13">
        <v>100.65</v>
      </c>
      <c r="I105" s="13" t="s">
        <v>72</v>
      </c>
    </row>
    <row r="106" spans="2:9" ht="37.5" x14ac:dyDescent="0.3">
      <c r="B106" s="25"/>
      <c r="C106" s="43" t="s">
        <v>19</v>
      </c>
      <c r="D106" s="30">
        <v>150</v>
      </c>
      <c r="E106" s="7">
        <v>0.33</v>
      </c>
      <c r="F106" s="7">
        <v>1.4999999999999999E-2</v>
      </c>
      <c r="G106" s="7">
        <v>20.83</v>
      </c>
      <c r="H106" s="7">
        <v>84.75</v>
      </c>
      <c r="I106" s="7" t="s">
        <v>27</v>
      </c>
    </row>
    <row r="107" spans="2:9" ht="37.5" x14ac:dyDescent="0.3">
      <c r="B107" s="25"/>
      <c r="C107" s="25" t="s">
        <v>58</v>
      </c>
      <c r="D107" s="30">
        <v>20</v>
      </c>
      <c r="E107" s="7">
        <v>1.6</v>
      </c>
      <c r="F107" s="8">
        <v>0.34</v>
      </c>
      <c r="G107" s="7">
        <v>12.6</v>
      </c>
      <c r="H107" s="7">
        <v>62.4</v>
      </c>
      <c r="I107" s="7" t="s">
        <v>99</v>
      </c>
    </row>
    <row r="108" spans="2:9" x14ac:dyDescent="0.3">
      <c r="B108" s="25"/>
      <c r="C108" s="43" t="s">
        <v>59</v>
      </c>
      <c r="D108" s="26">
        <v>25</v>
      </c>
      <c r="E108" s="13">
        <v>2.81</v>
      </c>
      <c r="F108" s="10">
        <v>0.45</v>
      </c>
      <c r="G108" s="13">
        <v>16.059999999999999</v>
      </c>
      <c r="H108" s="35">
        <v>79.25</v>
      </c>
      <c r="I108" s="13" t="s">
        <v>99</v>
      </c>
    </row>
    <row r="109" spans="2:9" ht="37.5" x14ac:dyDescent="0.3">
      <c r="B109" s="28" t="s">
        <v>96</v>
      </c>
      <c r="C109" s="28"/>
      <c r="D109" s="29">
        <f>SUM(D102:D108)</f>
        <v>560</v>
      </c>
      <c r="E109" s="12">
        <f>SUM(E102:E108)</f>
        <v>16.84</v>
      </c>
      <c r="F109" s="12">
        <f>SUM(F102:F108)</f>
        <v>15.184999999999999</v>
      </c>
      <c r="G109" s="12">
        <f>SUM(G102:G108)</f>
        <v>106.14999999999999</v>
      </c>
      <c r="H109" s="12">
        <f>SUM(H102:H108)</f>
        <v>537.06999999999994</v>
      </c>
      <c r="I109" s="49"/>
    </row>
    <row r="110" spans="2:9" ht="37.5" x14ac:dyDescent="0.3">
      <c r="B110" s="25" t="s">
        <v>20</v>
      </c>
      <c r="C110" s="43"/>
      <c r="D110" s="26">
        <v>65</v>
      </c>
      <c r="E110" s="13">
        <v>17.760000000000002</v>
      </c>
      <c r="F110" s="13">
        <v>12.73</v>
      </c>
      <c r="G110" s="13">
        <v>19.14</v>
      </c>
      <c r="H110" s="13">
        <v>262.22000000000003</v>
      </c>
      <c r="I110" s="13" t="s">
        <v>122</v>
      </c>
    </row>
    <row r="111" spans="2:9" ht="75" x14ac:dyDescent="0.3">
      <c r="B111" s="25"/>
      <c r="C111" s="43" t="s">
        <v>211</v>
      </c>
      <c r="D111" s="26">
        <v>65</v>
      </c>
      <c r="E111" s="13">
        <v>19.170000000000002</v>
      </c>
      <c r="F111" s="13">
        <v>12.73</v>
      </c>
      <c r="G111" s="13">
        <v>19.14</v>
      </c>
      <c r="H111" s="13">
        <v>262.22000000000003</v>
      </c>
      <c r="I111" s="13" t="s">
        <v>122</v>
      </c>
    </row>
    <row r="112" spans="2:9" ht="56.25" x14ac:dyDescent="0.3">
      <c r="B112" s="25"/>
      <c r="C112" s="18" t="s">
        <v>181</v>
      </c>
      <c r="D112" s="19">
        <v>110</v>
      </c>
      <c r="E112" s="19">
        <v>2.37</v>
      </c>
      <c r="F112" s="19">
        <v>3.14</v>
      </c>
      <c r="G112" s="19">
        <v>16.98</v>
      </c>
      <c r="H112" s="19">
        <v>105.87</v>
      </c>
      <c r="I112" s="19" t="s">
        <v>177</v>
      </c>
    </row>
    <row r="113" spans="2:10" x14ac:dyDescent="0.3">
      <c r="B113" s="25"/>
      <c r="C113" s="43" t="s">
        <v>178</v>
      </c>
      <c r="D113" s="30">
        <v>150</v>
      </c>
      <c r="E113" s="23">
        <v>0.04</v>
      </c>
      <c r="F113" s="23">
        <v>0.01</v>
      </c>
      <c r="G113" s="23">
        <v>6.99</v>
      </c>
      <c r="H113" s="23">
        <v>28</v>
      </c>
      <c r="I113" s="23" t="s">
        <v>11</v>
      </c>
    </row>
    <row r="114" spans="2:10" ht="37.5" x14ac:dyDescent="0.3">
      <c r="B114" s="25"/>
      <c r="C114" s="25" t="s">
        <v>58</v>
      </c>
      <c r="D114" s="30">
        <v>20</v>
      </c>
      <c r="E114" s="7">
        <v>1.6</v>
      </c>
      <c r="F114" s="8">
        <v>0.34</v>
      </c>
      <c r="G114" s="7">
        <v>12.6</v>
      </c>
      <c r="H114" s="7">
        <v>62.4</v>
      </c>
      <c r="I114" s="7" t="s">
        <v>99</v>
      </c>
    </row>
    <row r="115" spans="2:10" s="14" customFormat="1" x14ac:dyDescent="0.3">
      <c r="B115" s="50"/>
      <c r="C115" s="43" t="s">
        <v>37</v>
      </c>
      <c r="D115" s="30">
        <v>100</v>
      </c>
      <c r="E115" s="7">
        <v>1.5</v>
      </c>
      <c r="F115" s="8">
        <v>0.5</v>
      </c>
      <c r="G115" s="7">
        <v>21</v>
      </c>
      <c r="H115" s="7">
        <v>95</v>
      </c>
      <c r="I115" s="7" t="s">
        <v>38</v>
      </c>
    </row>
    <row r="116" spans="2:10" ht="75" x14ac:dyDescent="0.3">
      <c r="B116" s="28" t="s">
        <v>97</v>
      </c>
      <c r="C116" s="28"/>
      <c r="D116" s="29">
        <f>D110+D112+D113+D114+D115</f>
        <v>445</v>
      </c>
      <c r="E116" s="29">
        <f>E110+E112+E113+E114+E115</f>
        <v>23.270000000000003</v>
      </c>
      <c r="F116" s="29">
        <f>F110+F112+F113+F114+F115</f>
        <v>16.720000000000002</v>
      </c>
      <c r="G116" s="29">
        <f>G110+G112+G113+G114+G115</f>
        <v>76.710000000000008</v>
      </c>
      <c r="H116" s="29">
        <f>H110+H112+H113+H114+H115</f>
        <v>553.49</v>
      </c>
      <c r="I116" s="13"/>
    </row>
    <row r="117" spans="2:10" x14ac:dyDescent="0.3">
      <c r="B117" s="25"/>
      <c r="C117" s="28" t="s">
        <v>21</v>
      </c>
      <c r="D117" s="29">
        <f>D116+D109+D101+D99</f>
        <v>1455</v>
      </c>
      <c r="E117" s="12">
        <f>E116+E109+E101+E99</f>
        <v>49.379999999999995</v>
      </c>
      <c r="F117" s="12">
        <f>F116+F109+F101+F99</f>
        <v>41.55</v>
      </c>
      <c r="G117" s="12">
        <f>G116+G109+G101+G99</f>
        <v>233.90000000000003</v>
      </c>
      <c r="H117" s="12">
        <f>H99+H101+H109+H116</f>
        <v>1415.31</v>
      </c>
      <c r="I117" s="13"/>
    </row>
    <row r="118" spans="2:10" x14ac:dyDescent="0.3">
      <c r="B118" s="21"/>
      <c r="C118" s="21"/>
      <c r="D118" s="21"/>
      <c r="E118" s="42"/>
      <c r="F118" s="42"/>
      <c r="G118" s="42"/>
      <c r="H118" s="63">
        <f>(H117*100)/1400</f>
        <v>101.09357142857142</v>
      </c>
      <c r="I118" s="42" t="s">
        <v>83</v>
      </c>
    </row>
    <row r="119" spans="2:10" x14ac:dyDescent="0.3">
      <c r="B119" s="21"/>
      <c r="C119" s="21"/>
      <c r="D119" s="21"/>
      <c r="E119" s="42"/>
      <c r="F119" s="42"/>
      <c r="G119" s="42"/>
      <c r="H119" s="42"/>
      <c r="I119" s="42"/>
    </row>
    <row r="120" spans="2:10" x14ac:dyDescent="0.3">
      <c r="B120" s="21"/>
      <c r="C120" s="21"/>
      <c r="D120" s="21"/>
      <c r="E120" s="42"/>
      <c r="F120" s="42"/>
      <c r="G120" s="42"/>
      <c r="H120" s="42"/>
      <c r="I120" s="42"/>
    </row>
    <row r="121" spans="2:10" x14ac:dyDescent="0.3">
      <c r="B121" s="94" t="s">
        <v>0</v>
      </c>
      <c r="C121" s="94" t="s">
        <v>1</v>
      </c>
      <c r="D121" s="96" t="s">
        <v>2</v>
      </c>
      <c r="E121" s="95" t="s">
        <v>3</v>
      </c>
      <c r="F121" s="95"/>
      <c r="G121" s="95"/>
      <c r="H121" s="94" t="s">
        <v>4</v>
      </c>
      <c r="I121" s="94" t="s">
        <v>5</v>
      </c>
    </row>
    <row r="122" spans="2:10" ht="37.5" customHeight="1" x14ac:dyDescent="0.3">
      <c r="B122" s="94"/>
      <c r="C122" s="94"/>
      <c r="D122" s="96"/>
      <c r="E122" s="46" t="s">
        <v>6</v>
      </c>
      <c r="F122" s="46" t="s">
        <v>7</v>
      </c>
      <c r="G122" s="46" t="s">
        <v>8</v>
      </c>
      <c r="H122" s="94"/>
      <c r="I122" s="94"/>
    </row>
    <row r="123" spans="2:10" ht="25.5" customHeight="1" x14ac:dyDescent="0.3">
      <c r="B123" s="28" t="s">
        <v>43</v>
      </c>
      <c r="C123" s="25"/>
      <c r="D123" s="30"/>
      <c r="E123" s="7"/>
      <c r="F123" s="7"/>
      <c r="G123" s="7"/>
      <c r="H123" s="7"/>
      <c r="I123" s="7"/>
    </row>
    <row r="124" spans="2:10" ht="37.5" x14ac:dyDescent="0.3">
      <c r="B124" s="25"/>
      <c r="C124" s="43" t="s">
        <v>210</v>
      </c>
      <c r="D124" s="26">
        <v>165</v>
      </c>
      <c r="E124" s="13">
        <v>4.97</v>
      </c>
      <c r="F124" s="13">
        <v>4.5599999999999996</v>
      </c>
      <c r="G124" s="13">
        <v>14.23</v>
      </c>
      <c r="H124" s="13">
        <v>117.99</v>
      </c>
      <c r="I124" s="13" t="s">
        <v>209</v>
      </c>
      <c r="J124" s="85"/>
    </row>
    <row r="125" spans="2:10" ht="37.5" x14ac:dyDescent="0.3">
      <c r="B125" s="25"/>
      <c r="C125" s="25" t="s">
        <v>23</v>
      </c>
      <c r="D125" s="26">
        <v>150</v>
      </c>
      <c r="E125" s="7">
        <v>2.34</v>
      </c>
      <c r="F125" s="7">
        <v>2</v>
      </c>
      <c r="G125" s="7">
        <v>10.63</v>
      </c>
      <c r="H125" s="7">
        <v>70</v>
      </c>
      <c r="I125" s="7" t="s">
        <v>24</v>
      </c>
    </row>
    <row r="126" spans="2:10" ht="37.5" x14ac:dyDescent="0.3">
      <c r="B126" s="25"/>
      <c r="C126" s="43" t="s">
        <v>169</v>
      </c>
      <c r="D126" s="30">
        <v>35</v>
      </c>
      <c r="E126" s="23">
        <v>2.14</v>
      </c>
      <c r="F126" s="23">
        <v>6.6</v>
      </c>
      <c r="G126" s="23">
        <v>12.79</v>
      </c>
      <c r="H126" s="23">
        <v>119</v>
      </c>
      <c r="I126" s="23" t="s">
        <v>170</v>
      </c>
    </row>
    <row r="127" spans="2:10" ht="37.5" x14ac:dyDescent="0.3">
      <c r="B127" s="28" t="s">
        <v>70</v>
      </c>
      <c r="C127" s="28"/>
      <c r="D127" s="29">
        <f>SUM(D124:D126)</f>
        <v>350</v>
      </c>
      <c r="E127" s="12">
        <f>SUM(E124:E126)</f>
        <v>9.4499999999999993</v>
      </c>
      <c r="F127" s="12">
        <f>SUM(F124:F126)</f>
        <v>13.16</v>
      </c>
      <c r="G127" s="12">
        <f>SUM(G124:G126)</f>
        <v>37.65</v>
      </c>
      <c r="H127" s="12">
        <f>SUM(H124:H126)</f>
        <v>306.99</v>
      </c>
      <c r="I127" s="13"/>
    </row>
    <row r="128" spans="2:10" ht="37.5" x14ac:dyDescent="0.3">
      <c r="B128" s="25" t="s">
        <v>14</v>
      </c>
      <c r="C128" s="43" t="s">
        <v>207</v>
      </c>
      <c r="D128" s="30">
        <v>150</v>
      </c>
      <c r="E128" s="22">
        <v>0.04</v>
      </c>
      <c r="F128" s="22">
        <v>0.01</v>
      </c>
      <c r="G128" s="22">
        <v>6.99</v>
      </c>
      <c r="H128" s="22">
        <v>28</v>
      </c>
      <c r="I128" s="22" t="s">
        <v>11</v>
      </c>
    </row>
    <row r="129" spans="2:9" x14ac:dyDescent="0.3">
      <c r="B129" s="25"/>
      <c r="C129" s="43" t="s">
        <v>241</v>
      </c>
      <c r="D129" s="26">
        <v>17</v>
      </c>
      <c r="E129" s="13">
        <v>0.66</v>
      </c>
      <c r="F129" s="13">
        <v>5.2</v>
      </c>
      <c r="G129" s="13">
        <v>10.63</v>
      </c>
      <c r="H129" s="13">
        <v>92.14</v>
      </c>
      <c r="I129" s="7"/>
    </row>
    <row r="130" spans="2:9" ht="56.25" x14ac:dyDescent="0.3">
      <c r="B130" s="28" t="s">
        <v>71</v>
      </c>
      <c r="C130" s="28"/>
      <c r="D130" s="29">
        <f>SUM(D128)</f>
        <v>150</v>
      </c>
      <c r="E130" s="12">
        <f>SUM(E128)</f>
        <v>0.04</v>
      </c>
      <c r="F130" s="12">
        <f>SUM(F128)</f>
        <v>0.01</v>
      </c>
      <c r="G130" s="12">
        <f>SUM(G128)</f>
        <v>6.99</v>
      </c>
      <c r="H130" s="12">
        <f>H128+H129</f>
        <v>120.14</v>
      </c>
      <c r="I130" s="13"/>
    </row>
    <row r="131" spans="2:9" x14ac:dyDescent="0.3">
      <c r="B131" s="25" t="s">
        <v>16</v>
      </c>
      <c r="C131" s="43" t="s">
        <v>91</v>
      </c>
      <c r="D131" s="26">
        <v>30</v>
      </c>
      <c r="E131" s="13">
        <v>0.66</v>
      </c>
      <c r="F131" s="13">
        <v>1.38</v>
      </c>
      <c r="G131" s="13">
        <v>3.26</v>
      </c>
      <c r="H131" s="13">
        <v>28.11</v>
      </c>
      <c r="I131" s="13" t="s">
        <v>92</v>
      </c>
    </row>
    <row r="132" spans="2:9" ht="37.5" x14ac:dyDescent="0.3">
      <c r="B132" s="25"/>
      <c r="C132" s="18" t="s">
        <v>44</v>
      </c>
      <c r="D132" s="19">
        <v>150</v>
      </c>
      <c r="E132" s="19">
        <v>1.31</v>
      </c>
      <c r="F132" s="19">
        <v>0.76</v>
      </c>
      <c r="G132" s="19">
        <v>8.58</v>
      </c>
      <c r="H132" s="19">
        <v>67.5</v>
      </c>
      <c r="I132" s="19" t="s">
        <v>73</v>
      </c>
    </row>
    <row r="133" spans="2:9" ht="20.25" x14ac:dyDescent="0.3">
      <c r="B133" s="25"/>
      <c r="C133" s="70" t="s">
        <v>223</v>
      </c>
      <c r="D133" s="71">
        <v>50</v>
      </c>
      <c r="E133" s="72">
        <v>9.7200000000000006</v>
      </c>
      <c r="F133" s="72">
        <v>2.29</v>
      </c>
      <c r="G133" s="72">
        <v>8.31</v>
      </c>
      <c r="H133" s="72">
        <v>92.5</v>
      </c>
      <c r="I133" s="73" t="s">
        <v>224</v>
      </c>
    </row>
    <row r="134" spans="2:9" ht="20.25" x14ac:dyDescent="0.3">
      <c r="B134" s="25"/>
      <c r="C134" s="70" t="s">
        <v>222</v>
      </c>
      <c r="D134" s="71">
        <v>20</v>
      </c>
      <c r="E134" s="72">
        <v>0.23</v>
      </c>
      <c r="F134" s="72">
        <v>0.84</v>
      </c>
      <c r="G134" s="72">
        <v>1.6</v>
      </c>
      <c r="H134" s="72">
        <v>14.9</v>
      </c>
      <c r="I134" s="73" t="s">
        <v>225</v>
      </c>
    </row>
    <row r="135" spans="2:9" ht="37.5" x14ac:dyDescent="0.3">
      <c r="B135" s="25"/>
      <c r="C135" s="25" t="s">
        <v>17</v>
      </c>
      <c r="D135" s="26">
        <v>110</v>
      </c>
      <c r="E135" s="13">
        <v>4.0599999999999996</v>
      </c>
      <c r="F135" s="13">
        <v>3.9</v>
      </c>
      <c r="G135" s="13">
        <v>22.9</v>
      </c>
      <c r="H135" s="13">
        <v>145.9</v>
      </c>
      <c r="I135" s="7" t="s">
        <v>18</v>
      </c>
    </row>
    <row r="136" spans="2:9" ht="37.5" x14ac:dyDescent="0.3">
      <c r="B136" s="25"/>
      <c r="C136" s="25" t="s">
        <v>133</v>
      </c>
      <c r="D136" s="26">
        <v>150</v>
      </c>
      <c r="E136" s="42">
        <v>0.1</v>
      </c>
      <c r="F136" s="42">
        <v>0.03</v>
      </c>
      <c r="G136" s="42">
        <v>4.7</v>
      </c>
      <c r="H136" s="42">
        <v>19</v>
      </c>
      <c r="I136" s="42" t="s">
        <v>132</v>
      </c>
    </row>
    <row r="137" spans="2:9" ht="37.5" x14ac:dyDescent="0.3">
      <c r="B137" s="25"/>
      <c r="C137" s="25" t="s">
        <v>58</v>
      </c>
      <c r="D137" s="30">
        <v>20</v>
      </c>
      <c r="E137" s="7">
        <v>1.6</v>
      </c>
      <c r="F137" s="8">
        <v>0.34</v>
      </c>
      <c r="G137" s="7">
        <v>12.6</v>
      </c>
      <c r="H137" s="7">
        <v>62.4</v>
      </c>
      <c r="I137" s="7" t="s">
        <v>99</v>
      </c>
    </row>
    <row r="138" spans="2:9" x14ac:dyDescent="0.3">
      <c r="B138" s="25"/>
      <c r="C138" s="43" t="s">
        <v>59</v>
      </c>
      <c r="D138" s="26">
        <v>25</v>
      </c>
      <c r="E138" s="13">
        <v>2.81</v>
      </c>
      <c r="F138" s="10">
        <v>0.45</v>
      </c>
      <c r="G138" s="13">
        <v>16.059999999999999</v>
      </c>
      <c r="H138" s="35">
        <v>79.25</v>
      </c>
      <c r="I138" s="13" t="s">
        <v>99</v>
      </c>
    </row>
    <row r="139" spans="2:9" ht="37.5" x14ac:dyDescent="0.3">
      <c r="B139" s="28" t="s">
        <v>66</v>
      </c>
      <c r="C139" s="28"/>
      <c r="D139" s="29">
        <f>SUM(D131:D138)</f>
        <v>555</v>
      </c>
      <c r="E139" s="12">
        <f>SUM(E131:E138)</f>
        <v>20.490000000000002</v>
      </c>
      <c r="F139" s="12">
        <f>SUM(F131:F138)</f>
        <v>9.9899999999999984</v>
      </c>
      <c r="G139" s="12">
        <f>SUM(G131:G138)</f>
        <v>78.010000000000005</v>
      </c>
      <c r="H139" s="12">
        <f>SUM(H131:H138)</f>
        <v>509.56</v>
      </c>
      <c r="I139" s="13"/>
    </row>
    <row r="140" spans="2:9" ht="37.5" x14ac:dyDescent="0.3">
      <c r="B140" s="25" t="s">
        <v>20</v>
      </c>
      <c r="C140" s="43" t="s">
        <v>184</v>
      </c>
      <c r="D140" s="26">
        <v>110</v>
      </c>
      <c r="E140" s="13">
        <v>3.3</v>
      </c>
      <c r="F140" s="13">
        <v>4.5599999999999996</v>
      </c>
      <c r="G140" s="13">
        <v>17.38</v>
      </c>
      <c r="H140" s="13">
        <v>124.45</v>
      </c>
      <c r="I140" s="13" t="s">
        <v>185</v>
      </c>
    </row>
    <row r="141" spans="2:9" s="32" customFormat="1" ht="56.25" x14ac:dyDescent="0.3">
      <c r="B141" s="56"/>
      <c r="C141" s="36" t="s">
        <v>165</v>
      </c>
      <c r="D141" s="74">
        <v>50</v>
      </c>
      <c r="E141" s="74">
        <v>3.43</v>
      </c>
      <c r="F141" s="74">
        <v>3.36</v>
      </c>
      <c r="G141" s="74">
        <v>19.649999999999999</v>
      </c>
      <c r="H141" s="74">
        <v>123.57</v>
      </c>
      <c r="I141" s="75" t="s">
        <v>166</v>
      </c>
    </row>
    <row r="142" spans="2:9" x14ac:dyDescent="0.3">
      <c r="B142" s="25"/>
      <c r="C142" s="43" t="s">
        <v>178</v>
      </c>
      <c r="D142" s="30">
        <v>150</v>
      </c>
      <c r="E142" s="40">
        <v>0.04</v>
      </c>
      <c r="F142" s="40">
        <v>0.01</v>
      </c>
      <c r="G142" s="40">
        <v>6.99</v>
      </c>
      <c r="H142" s="40">
        <v>28</v>
      </c>
      <c r="I142" s="40" t="s">
        <v>11</v>
      </c>
    </row>
    <row r="143" spans="2:9" ht="37.5" x14ac:dyDescent="0.3">
      <c r="B143" s="25"/>
      <c r="C143" s="25" t="s">
        <v>58</v>
      </c>
      <c r="D143" s="30">
        <v>20</v>
      </c>
      <c r="E143" s="7">
        <v>1.6</v>
      </c>
      <c r="F143" s="8">
        <v>0.34</v>
      </c>
      <c r="G143" s="7">
        <v>12.6</v>
      </c>
      <c r="H143" s="7">
        <v>62.4</v>
      </c>
      <c r="I143" s="7" t="s">
        <v>99</v>
      </c>
    </row>
    <row r="144" spans="2:9" ht="75" x14ac:dyDescent="0.3">
      <c r="B144" s="28" t="s">
        <v>94</v>
      </c>
      <c r="C144" s="28"/>
      <c r="D144" s="53">
        <f>SUM(D140:D143)</f>
        <v>330</v>
      </c>
      <c r="E144" s="54">
        <f>SUM(E140:E143)</f>
        <v>8.370000000000001</v>
      </c>
      <c r="F144" s="12">
        <f>SUM(F140:F143)</f>
        <v>8.27</v>
      </c>
      <c r="G144" s="54">
        <f>SUM(G140:G143)</f>
        <v>56.620000000000005</v>
      </c>
      <c r="H144" s="12">
        <f>SUM(H140:H143)</f>
        <v>338.41999999999996</v>
      </c>
      <c r="I144" s="7"/>
    </row>
    <row r="145" spans="2:10" x14ac:dyDescent="0.3">
      <c r="B145" s="28"/>
      <c r="C145" s="28" t="s">
        <v>21</v>
      </c>
      <c r="D145" s="76">
        <f>D144+D139+D130+D127</f>
        <v>1385</v>
      </c>
      <c r="E145" s="54">
        <f>E144+E139+E130+E127</f>
        <v>38.35</v>
      </c>
      <c r="F145" s="54">
        <f>F144+F139+F130+F127</f>
        <v>31.43</v>
      </c>
      <c r="G145" s="54">
        <f>G144+G139+G130+G127</f>
        <v>179.27</v>
      </c>
      <c r="H145" s="54">
        <f>H127+H130+H139+H144</f>
        <v>1275.1100000000001</v>
      </c>
      <c r="I145" s="7"/>
    </row>
    <row r="146" spans="2:10" x14ac:dyDescent="0.3">
      <c r="B146" s="21"/>
      <c r="C146" s="21"/>
      <c r="D146" s="21"/>
      <c r="E146" s="42"/>
      <c r="F146" s="42"/>
      <c r="G146" s="42"/>
      <c r="H146" s="63">
        <f>(H145*100)/1400</f>
        <v>91.079285714285732</v>
      </c>
      <c r="I146" s="42" t="s">
        <v>83</v>
      </c>
    </row>
    <row r="147" spans="2:10" x14ac:dyDescent="0.3">
      <c r="B147" s="21"/>
      <c r="C147" s="21"/>
      <c r="D147" s="21"/>
      <c r="E147" s="42"/>
      <c r="F147" s="42"/>
      <c r="G147" s="42"/>
      <c r="H147" s="42"/>
      <c r="I147" s="42"/>
    </row>
    <row r="148" spans="2:10" x14ac:dyDescent="0.3">
      <c r="B148" s="92" t="s">
        <v>0</v>
      </c>
      <c r="C148" s="92" t="s">
        <v>1</v>
      </c>
      <c r="D148" s="96" t="s">
        <v>2</v>
      </c>
      <c r="E148" s="97" t="s">
        <v>3</v>
      </c>
      <c r="F148" s="97"/>
      <c r="G148" s="97"/>
      <c r="H148" s="92" t="s">
        <v>4</v>
      </c>
      <c r="I148" s="96" t="s">
        <v>5</v>
      </c>
    </row>
    <row r="149" spans="2:10" ht="34.5" customHeight="1" x14ac:dyDescent="0.3">
      <c r="B149" s="92"/>
      <c r="C149" s="92"/>
      <c r="D149" s="96"/>
      <c r="E149" s="87" t="s">
        <v>6</v>
      </c>
      <c r="F149" s="87" t="s">
        <v>7</v>
      </c>
      <c r="G149" s="87" t="s">
        <v>8</v>
      </c>
      <c r="H149" s="92"/>
      <c r="I149" s="96"/>
    </row>
    <row r="150" spans="2:10" ht="56.25" x14ac:dyDescent="0.3">
      <c r="B150" s="28" t="s">
        <v>198</v>
      </c>
      <c r="C150" s="25"/>
      <c r="D150" s="30"/>
      <c r="E150" s="47"/>
      <c r="F150" s="47"/>
      <c r="G150" s="47"/>
      <c r="H150" s="47"/>
      <c r="I150" s="7"/>
    </row>
    <row r="151" spans="2:10" ht="37.5" x14ac:dyDescent="0.3">
      <c r="B151" s="25" t="s">
        <v>9</v>
      </c>
      <c r="C151" s="43" t="s">
        <v>246</v>
      </c>
      <c r="D151" s="26">
        <v>165</v>
      </c>
      <c r="E151" s="13">
        <v>4.88</v>
      </c>
      <c r="F151" s="13">
        <v>6.27</v>
      </c>
      <c r="G151" s="13">
        <v>42.65</v>
      </c>
      <c r="H151" s="13">
        <v>246.96</v>
      </c>
      <c r="I151" s="13" t="s">
        <v>47</v>
      </c>
    </row>
    <row r="152" spans="2:10" x14ac:dyDescent="0.3">
      <c r="B152" s="25"/>
      <c r="C152" s="43" t="s">
        <v>178</v>
      </c>
      <c r="D152" s="30">
        <v>150</v>
      </c>
      <c r="E152" s="22">
        <v>0.04</v>
      </c>
      <c r="F152" s="22">
        <v>0.01</v>
      </c>
      <c r="G152" s="22">
        <v>6.99</v>
      </c>
      <c r="H152" s="22">
        <v>28</v>
      </c>
      <c r="I152" s="22" t="s">
        <v>11</v>
      </c>
    </row>
    <row r="153" spans="2:10" ht="37.5" x14ac:dyDescent="0.3">
      <c r="B153" s="25"/>
      <c r="C153" s="43" t="s">
        <v>169</v>
      </c>
      <c r="D153" s="30">
        <v>35</v>
      </c>
      <c r="E153" s="22">
        <v>2.14</v>
      </c>
      <c r="F153" s="22">
        <v>6.6</v>
      </c>
      <c r="G153" s="22">
        <v>12.79</v>
      </c>
      <c r="H153" s="22">
        <v>119</v>
      </c>
      <c r="I153" s="22" t="s">
        <v>170</v>
      </c>
    </row>
    <row r="154" spans="2:10" ht="37.5" x14ac:dyDescent="0.3">
      <c r="B154" s="28" t="s">
        <v>64</v>
      </c>
      <c r="C154" s="28"/>
      <c r="D154" s="29">
        <f>D151+D152+D153</f>
        <v>350</v>
      </c>
      <c r="E154" s="12">
        <f>SUM(E151:E153)</f>
        <v>7.0600000000000005</v>
      </c>
      <c r="F154" s="12">
        <f>SUM(F151:F153)</f>
        <v>12.879999999999999</v>
      </c>
      <c r="G154" s="12">
        <f>SUM(G151:G153)</f>
        <v>62.43</v>
      </c>
      <c r="H154" s="12">
        <f>SUM(H151:H153)</f>
        <v>393.96000000000004</v>
      </c>
      <c r="I154" s="13"/>
    </row>
    <row r="155" spans="2:10" ht="37.5" x14ac:dyDescent="0.3">
      <c r="B155" s="25" t="s">
        <v>14</v>
      </c>
      <c r="C155" s="43" t="s">
        <v>207</v>
      </c>
      <c r="D155" s="30">
        <v>150</v>
      </c>
      <c r="E155" s="22">
        <v>0.04</v>
      </c>
      <c r="F155" s="22">
        <v>0.01</v>
      </c>
      <c r="G155" s="22">
        <v>6.99</v>
      </c>
      <c r="H155" s="22">
        <v>28</v>
      </c>
      <c r="I155" s="22" t="s">
        <v>11</v>
      </c>
    </row>
    <row r="156" spans="2:10" x14ac:dyDescent="0.3">
      <c r="B156" s="25"/>
      <c r="C156" s="43" t="s">
        <v>241</v>
      </c>
      <c r="D156" s="26">
        <v>14</v>
      </c>
      <c r="E156" s="13">
        <v>1.03</v>
      </c>
      <c r="F156" s="13">
        <v>1.54</v>
      </c>
      <c r="G156" s="13">
        <v>9.9</v>
      </c>
      <c r="H156" s="13">
        <v>57.5</v>
      </c>
      <c r="I156" s="13"/>
    </row>
    <row r="157" spans="2:10" ht="56.25" x14ac:dyDescent="0.3">
      <c r="B157" s="28" t="s">
        <v>75</v>
      </c>
      <c r="C157" s="28"/>
      <c r="D157" s="29">
        <f>D155+D156</f>
        <v>164</v>
      </c>
      <c r="E157" s="29">
        <f t="shared" ref="E157:H157" si="2">E155+E156</f>
        <v>1.07</v>
      </c>
      <c r="F157" s="29">
        <f t="shared" si="2"/>
        <v>1.55</v>
      </c>
      <c r="G157" s="29">
        <f t="shared" si="2"/>
        <v>16.89</v>
      </c>
      <c r="H157" s="29">
        <f t="shared" si="2"/>
        <v>85.5</v>
      </c>
      <c r="I157" s="13"/>
    </row>
    <row r="158" spans="2:10" ht="37.5" x14ac:dyDescent="0.3">
      <c r="B158" s="25" t="s">
        <v>16</v>
      </c>
      <c r="C158" s="65" t="s">
        <v>102</v>
      </c>
      <c r="D158" s="66">
        <v>30</v>
      </c>
      <c r="E158" s="35">
        <v>0.37</v>
      </c>
      <c r="F158" s="31">
        <v>2.9000000000000001E-2</v>
      </c>
      <c r="G158" s="35">
        <v>3.48</v>
      </c>
      <c r="H158" s="35">
        <v>15.69</v>
      </c>
      <c r="I158" s="35" t="s">
        <v>101</v>
      </c>
    </row>
    <row r="159" spans="2:10" ht="37.5" x14ac:dyDescent="0.3">
      <c r="B159" s="25"/>
      <c r="C159" s="24" t="s">
        <v>201</v>
      </c>
      <c r="D159" s="19">
        <v>150</v>
      </c>
      <c r="E159" s="19">
        <v>1.08</v>
      </c>
      <c r="F159" s="19">
        <v>2.33</v>
      </c>
      <c r="G159" s="19">
        <v>6.08</v>
      </c>
      <c r="H159" s="19">
        <v>50</v>
      </c>
      <c r="I159" s="19" t="s">
        <v>53</v>
      </c>
      <c r="J159" s="84"/>
    </row>
    <row r="160" spans="2:10" ht="56.25" x14ac:dyDescent="0.3">
      <c r="B160" s="25"/>
      <c r="C160" s="25" t="s">
        <v>214</v>
      </c>
      <c r="D160" s="26">
        <v>62</v>
      </c>
      <c r="E160" s="13">
        <v>5.55</v>
      </c>
      <c r="F160" s="13">
        <v>8.1999999999999993</v>
      </c>
      <c r="G160" s="13">
        <v>5.97</v>
      </c>
      <c r="H160" s="13">
        <v>120</v>
      </c>
      <c r="I160" s="13" t="s">
        <v>215</v>
      </c>
    </row>
    <row r="161" spans="1:10" ht="56.25" x14ac:dyDescent="0.3">
      <c r="B161" s="25"/>
      <c r="C161" s="77" t="s">
        <v>127</v>
      </c>
      <c r="D161" s="7">
        <v>113</v>
      </c>
      <c r="E161" s="7">
        <v>6.16</v>
      </c>
      <c r="F161" s="7">
        <v>3.96</v>
      </c>
      <c r="G161" s="7">
        <v>25.4</v>
      </c>
      <c r="H161" s="7">
        <v>164.36</v>
      </c>
      <c r="I161" s="7" t="s">
        <v>126</v>
      </c>
      <c r="J161" s="4"/>
    </row>
    <row r="162" spans="1:10" s="14" customFormat="1" x14ac:dyDescent="0.3">
      <c r="A162" s="14" t="s">
        <v>30</v>
      </c>
      <c r="B162" s="50"/>
      <c r="C162" s="43" t="s">
        <v>41</v>
      </c>
      <c r="D162" s="30">
        <v>150</v>
      </c>
      <c r="E162" s="7">
        <v>0</v>
      </c>
      <c r="F162" s="7">
        <v>0</v>
      </c>
      <c r="G162" s="7">
        <v>17.600000000000001</v>
      </c>
      <c r="H162" s="7">
        <v>66.75</v>
      </c>
      <c r="I162" s="7" t="s">
        <v>67</v>
      </c>
    </row>
    <row r="163" spans="1:10" ht="37.5" x14ac:dyDescent="0.3">
      <c r="B163" s="25"/>
      <c r="C163" s="25" t="s">
        <v>58</v>
      </c>
      <c r="D163" s="30">
        <v>20</v>
      </c>
      <c r="E163" s="7">
        <v>1.6</v>
      </c>
      <c r="F163" s="8">
        <v>0.34</v>
      </c>
      <c r="G163" s="7">
        <v>12.6</v>
      </c>
      <c r="H163" s="7">
        <v>62.4</v>
      </c>
      <c r="I163" s="7" t="s">
        <v>99</v>
      </c>
    </row>
    <row r="164" spans="1:10" x14ac:dyDescent="0.3">
      <c r="B164" s="25"/>
      <c r="C164" s="43" t="s">
        <v>59</v>
      </c>
      <c r="D164" s="26">
        <v>25</v>
      </c>
      <c r="E164" s="13">
        <v>2.81</v>
      </c>
      <c r="F164" s="10">
        <v>0.45</v>
      </c>
      <c r="G164" s="13">
        <v>16.059999999999999</v>
      </c>
      <c r="H164" s="35">
        <v>79.25</v>
      </c>
      <c r="I164" s="13" t="s">
        <v>99</v>
      </c>
    </row>
    <row r="165" spans="1:10" ht="37.5" x14ac:dyDescent="0.3">
      <c r="B165" s="28" t="s">
        <v>66</v>
      </c>
      <c r="C165" s="28"/>
      <c r="D165" s="29">
        <f>SUM(D158:D164)</f>
        <v>550</v>
      </c>
      <c r="E165" s="12">
        <f>SUM(E158:E164)</f>
        <v>17.57</v>
      </c>
      <c r="F165" s="12">
        <f>SUM(F158:F164)</f>
        <v>15.308999999999997</v>
      </c>
      <c r="G165" s="12">
        <f>SUM(G158:G164)</f>
        <v>87.19</v>
      </c>
      <c r="H165" s="12">
        <f>SUM(H158:H164)</f>
        <v>558.45000000000005</v>
      </c>
      <c r="I165" s="13"/>
    </row>
    <row r="166" spans="1:10" ht="37.5" x14ac:dyDescent="0.3">
      <c r="B166" s="43" t="s">
        <v>20</v>
      </c>
      <c r="C166" s="43" t="s">
        <v>80</v>
      </c>
      <c r="D166" s="26">
        <v>110</v>
      </c>
      <c r="E166" s="13">
        <v>5.03</v>
      </c>
      <c r="F166" s="13">
        <v>4.97</v>
      </c>
      <c r="G166" s="13">
        <v>21.03</v>
      </c>
      <c r="H166" s="13">
        <v>149.03</v>
      </c>
      <c r="I166" s="13" t="s">
        <v>81</v>
      </c>
    </row>
    <row r="167" spans="1:10" ht="37.5" x14ac:dyDescent="0.3">
      <c r="B167" s="25"/>
      <c r="C167" s="25" t="s">
        <v>58</v>
      </c>
      <c r="D167" s="30">
        <v>20</v>
      </c>
      <c r="E167" s="7">
        <v>1.6</v>
      </c>
      <c r="F167" s="8">
        <v>0.34</v>
      </c>
      <c r="G167" s="7">
        <v>12.6</v>
      </c>
      <c r="H167" s="7">
        <v>62.4</v>
      </c>
      <c r="I167" s="7" t="s">
        <v>99</v>
      </c>
    </row>
    <row r="168" spans="1:10" x14ac:dyDescent="0.3">
      <c r="B168" s="25"/>
      <c r="C168" s="43" t="s">
        <v>178</v>
      </c>
      <c r="D168" s="30">
        <v>150</v>
      </c>
      <c r="E168" s="23">
        <v>0.04</v>
      </c>
      <c r="F168" s="23">
        <v>0.01</v>
      </c>
      <c r="G168" s="23">
        <v>6.99</v>
      </c>
      <c r="H168" s="23">
        <v>28</v>
      </c>
      <c r="I168" s="23" t="s">
        <v>11</v>
      </c>
    </row>
    <row r="169" spans="1:10" s="20" customFormat="1" ht="75" x14ac:dyDescent="0.3">
      <c r="B169" s="28" t="s">
        <v>94</v>
      </c>
      <c r="C169" s="28"/>
      <c r="D169" s="29">
        <f>SUM(D166:D168)</f>
        <v>280</v>
      </c>
      <c r="E169" s="12">
        <f>SUM(E166:E168)</f>
        <v>6.6700000000000008</v>
      </c>
      <c r="F169" s="12">
        <f>SUM(F166:F168)</f>
        <v>5.3199999999999994</v>
      </c>
      <c r="G169" s="12">
        <f>SUM(G166:G168)</f>
        <v>40.620000000000005</v>
      </c>
      <c r="H169" s="12">
        <f>SUM(H166:H168)</f>
        <v>239.43</v>
      </c>
      <c r="I169" s="12"/>
    </row>
    <row r="170" spans="1:10" x14ac:dyDescent="0.3">
      <c r="B170" s="25"/>
      <c r="C170" s="28"/>
      <c r="D170" s="29"/>
      <c r="E170" s="12"/>
      <c r="F170" s="12"/>
      <c r="G170" s="12"/>
      <c r="H170" s="12"/>
      <c r="I170" s="13"/>
    </row>
    <row r="171" spans="1:10" x14ac:dyDescent="0.3">
      <c r="B171" s="25"/>
      <c r="C171" s="28" t="s">
        <v>21</v>
      </c>
      <c r="D171" s="53">
        <f>D154+D157+D165+D169</f>
        <v>1344</v>
      </c>
      <c r="E171" s="54">
        <f>E154+E157+E165+E169</f>
        <v>32.370000000000005</v>
      </c>
      <c r="F171" s="54">
        <f t="shared" ref="F171:H171" si="3">F154+F157+F165+F169</f>
        <v>35.058999999999997</v>
      </c>
      <c r="G171" s="54">
        <f t="shared" si="3"/>
        <v>207.13</v>
      </c>
      <c r="H171" s="54">
        <f t="shared" si="3"/>
        <v>1277.3400000000001</v>
      </c>
      <c r="I171" s="7"/>
    </row>
    <row r="172" spans="1:10" x14ac:dyDescent="0.3">
      <c r="B172" s="21"/>
      <c r="C172" s="21"/>
      <c r="D172" s="21"/>
      <c r="E172" s="42"/>
      <c r="F172" s="42"/>
      <c r="G172" s="42"/>
      <c r="H172" s="63">
        <f>(H171*100)/1400</f>
        <v>91.238571428571433</v>
      </c>
      <c r="I172" s="42" t="s">
        <v>83</v>
      </c>
    </row>
    <row r="173" spans="1:10" x14ac:dyDescent="0.3">
      <c r="B173" s="21"/>
      <c r="C173" s="21"/>
      <c r="D173" s="21"/>
      <c r="E173" s="42"/>
      <c r="F173" s="42"/>
      <c r="G173" s="42"/>
      <c r="H173" s="42"/>
      <c r="I173" s="42"/>
    </row>
    <row r="174" spans="1:10" x14ac:dyDescent="0.3">
      <c r="B174" s="21"/>
      <c r="C174" s="21"/>
      <c r="D174" s="21"/>
      <c r="E174" s="42"/>
      <c r="F174" s="42"/>
      <c r="G174" s="42"/>
      <c r="H174" s="42"/>
      <c r="I174" s="42"/>
    </row>
    <row r="175" spans="1:10" x14ac:dyDescent="0.3">
      <c r="B175" s="96" t="s">
        <v>0</v>
      </c>
      <c r="C175" s="96" t="s">
        <v>1</v>
      </c>
      <c r="D175" s="96" t="s">
        <v>2</v>
      </c>
      <c r="E175" s="98" t="s">
        <v>3</v>
      </c>
      <c r="F175" s="98"/>
      <c r="G175" s="98"/>
      <c r="H175" s="96" t="s">
        <v>4</v>
      </c>
      <c r="I175" s="96" t="s">
        <v>5</v>
      </c>
    </row>
    <row r="176" spans="1:10" ht="31.5" customHeight="1" x14ac:dyDescent="0.3">
      <c r="B176" s="96"/>
      <c r="C176" s="96"/>
      <c r="D176" s="96"/>
      <c r="E176" s="54" t="s">
        <v>6</v>
      </c>
      <c r="F176" s="54" t="s">
        <v>7</v>
      </c>
      <c r="G176" s="54" t="s">
        <v>8</v>
      </c>
      <c r="H176" s="96"/>
      <c r="I176" s="96"/>
    </row>
    <row r="177" spans="2:10" x14ac:dyDescent="0.3">
      <c r="B177" s="28" t="s">
        <v>49</v>
      </c>
      <c r="C177" s="25"/>
      <c r="D177" s="30"/>
      <c r="E177" s="7"/>
      <c r="F177" s="7"/>
      <c r="G177" s="7"/>
      <c r="H177" s="7"/>
      <c r="I177" s="7"/>
    </row>
    <row r="178" spans="2:10" ht="37.5" x14ac:dyDescent="0.3">
      <c r="B178" s="28" t="s">
        <v>9</v>
      </c>
      <c r="C178" s="25" t="s">
        <v>143</v>
      </c>
      <c r="D178" s="26">
        <v>160</v>
      </c>
      <c r="E178" s="13">
        <v>5.8</v>
      </c>
      <c r="F178" s="13">
        <v>6.8</v>
      </c>
      <c r="G178" s="13">
        <v>27.4</v>
      </c>
      <c r="H178" s="13">
        <v>194.3</v>
      </c>
      <c r="I178" s="13" t="s">
        <v>50</v>
      </c>
    </row>
    <row r="179" spans="2:10" ht="37.5" x14ac:dyDescent="0.3">
      <c r="B179" s="25"/>
      <c r="C179" s="25" t="s">
        <v>23</v>
      </c>
      <c r="D179" s="26">
        <v>150</v>
      </c>
      <c r="E179" s="13">
        <v>2.37</v>
      </c>
      <c r="F179" s="13">
        <v>2.0099999999999998</v>
      </c>
      <c r="G179" s="13">
        <v>11.97</v>
      </c>
      <c r="H179" s="13">
        <v>75.8</v>
      </c>
      <c r="I179" s="13" t="s">
        <v>24</v>
      </c>
    </row>
    <row r="180" spans="2:10" x14ac:dyDescent="0.3">
      <c r="B180" s="25"/>
      <c r="C180" s="43" t="s">
        <v>179</v>
      </c>
      <c r="D180" s="30">
        <v>30</v>
      </c>
      <c r="E180" s="37">
        <v>3.36</v>
      </c>
      <c r="F180" s="37">
        <v>1.29</v>
      </c>
      <c r="G180" s="37">
        <v>19.739999999999998</v>
      </c>
      <c r="H180" s="37">
        <v>104.1</v>
      </c>
      <c r="I180" s="37" t="s">
        <v>99</v>
      </c>
    </row>
    <row r="181" spans="2:10" x14ac:dyDescent="0.3">
      <c r="B181" s="68"/>
      <c r="C181" s="43" t="s">
        <v>25</v>
      </c>
      <c r="D181" s="30">
        <v>10</v>
      </c>
      <c r="E181" s="7">
        <v>2.63</v>
      </c>
      <c r="F181" s="8">
        <v>2.66</v>
      </c>
      <c r="G181" s="7">
        <v>0</v>
      </c>
      <c r="H181" s="7">
        <v>34</v>
      </c>
      <c r="I181" s="7" t="s">
        <v>100</v>
      </c>
    </row>
    <row r="182" spans="2:10" s="20" customFormat="1" ht="37.5" x14ac:dyDescent="0.3">
      <c r="B182" s="28" t="s">
        <v>64</v>
      </c>
      <c r="C182" s="28"/>
      <c r="D182" s="29">
        <f>SUM(D178:D181)</f>
        <v>350</v>
      </c>
      <c r="E182" s="12">
        <f>SUM(E178:E181)</f>
        <v>14.16</v>
      </c>
      <c r="F182" s="12">
        <f>SUM(F178:F181)</f>
        <v>12.759999999999998</v>
      </c>
      <c r="G182" s="12">
        <f>SUM(G178:G181)</f>
        <v>59.11</v>
      </c>
      <c r="H182" s="12">
        <f>SUM(H178:H181)</f>
        <v>408.20000000000005</v>
      </c>
      <c r="I182" s="12"/>
    </row>
    <row r="183" spans="2:10" ht="37.5" x14ac:dyDescent="0.3">
      <c r="B183" s="25" t="s">
        <v>14</v>
      </c>
      <c r="C183" s="50" t="s">
        <v>245</v>
      </c>
      <c r="D183" s="66">
        <v>105</v>
      </c>
      <c r="E183" s="35">
        <v>2.8</v>
      </c>
      <c r="F183" s="31">
        <v>0.05</v>
      </c>
      <c r="G183" s="35">
        <v>8.1999999999999993</v>
      </c>
      <c r="H183" s="35">
        <v>45.5</v>
      </c>
      <c r="I183" s="7" t="s">
        <v>238</v>
      </c>
    </row>
    <row r="184" spans="2:10" ht="56.25" x14ac:dyDescent="0.3">
      <c r="B184" s="28" t="s">
        <v>75</v>
      </c>
      <c r="C184" s="28"/>
      <c r="D184" s="29">
        <f>D183</f>
        <v>105</v>
      </c>
      <c r="E184" s="29">
        <f t="shared" ref="E184:H184" si="4">E183</f>
        <v>2.8</v>
      </c>
      <c r="F184" s="29">
        <f t="shared" si="4"/>
        <v>0.05</v>
      </c>
      <c r="G184" s="29">
        <f t="shared" si="4"/>
        <v>8.1999999999999993</v>
      </c>
      <c r="H184" s="29">
        <f t="shared" si="4"/>
        <v>45.5</v>
      </c>
      <c r="I184" s="13"/>
    </row>
    <row r="185" spans="2:10" x14ac:dyDescent="0.3">
      <c r="B185" s="28" t="s">
        <v>16</v>
      </c>
      <c r="C185" s="25" t="s">
        <v>128</v>
      </c>
      <c r="D185" s="26">
        <v>30</v>
      </c>
      <c r="E185" s="13">
        <v>0.52</v>
      </c>
      <c r="F185" s="13">
        <v>2.17</v>
      </c>
      <c r="G185" s="13">
        <v>2.77</v>
      </c>
      <c r="H185" s="13">
        <v>32.25</v>
      </c>
      <c r="I185" s="13" t="s">
        <v>129</v>
      </c>
    </row>
    <row r="186" spans="2:10" ht="56.25" x14ac:dyDescent="0.3">
      <c r="B186" s="25"/>
      <c r="C186" s="43" t="s">
        <v>105</v>
      </c>
      <c r="D186" s="26">
        <v>160</v>
      </c>
      <c r="E186" s="13">
        <v>4.5</v>
      </c>
      <c r="F186" s="13">
        <v>2.6</v>
      </c>
      <c r="G186" s="13">
        <v>17.7</v>
      </c>
      <c r="H186" s="13">
        <v>114</v>
      </c>
      <c r="I186" s="13" t="s">
        <v>77</v>
      </c>
    </row>
    <row r="187" spans="2:10" ht="40.5" x14ac:dyDescent="0.3">
      <c r="B187" s="25"/>
      <c r="C187" s="78" t="s">
        <v>151</v>
      </c>
      <c r="D187" s="51">
        <v>180</v>
      </c>
      <c r="E187" s="52">
        <v>14.63</v>
      </c>
      <c r="F187" s="52">
        <v>19.48</v>
      </c>
      <c r="G187" s="52">
        <v>14.51</v>
      </c>
      <c r="H187" s="52">
        <v>292.75</v>
      </c>
      <c r="I187" s="52" t="s">
        <v>79</v>
      </c>
      <c r="J187" s="84"/>
    </row>
    <row r="188" spans="2:10" ht="37.5" x14ac:dyDescent="0.3">
      <c r="B188" s="25"/>
      <c r="C188" s="43" t="s">
        <v>19</v>
      </c>
      <c r="D188" s="30">
        <v>150</v>
      </c>
      <c r="E188" s="7">
        <v>0.33</v>
      </c>
      <c r="F188" s="7">
        <v>1.4999999999999999E-2</v>
      </c>
      <c r="G188" s="7">
        <v>20.83</v>
      </c>
      <c r="H188" s="7">
        <v>84.75</v>
      </c>
      <c r="I188" s="7" t="s">
        <v>27</v>
      </c>
    </row>
    <row r="189" spans="2:10" ht="37.5" x14ac:dyDescent="0.3">
      <c r="B189" s="25"/>
      <c r="C189" s="25" t="s">
        <v>58</v>
      </c>
      <c r="D189" s="30">
        <v>20</v>
      </c>
      <c r="E189" s="7">
        <v>1.6</v>
      </c>
      <c r="F189" s="8">
        <v>0.34</v>
      </c>
      <c r="G189" s="7">
        <v>12.6</v>
      </c>
      <c r="H189" s="7">
        <v>62.4</v>
      </c>
      <c r="I189" s="7" t="s">
        <v>99</v>
      </c>
    </row>
    <row r="190" spans="2:10" x14ac:dyDescent="0.3">
      <c r="B190" s="25"/>
      <c r="C190" s="43" t="s">
        <v>59</v>
      </c>
      <c r="D190" s="26">
        <v>25</v>
      </c>
      <c r="E190" s="13">
        <v>2.81</v>
      </c>
      <c r="F190" s="10">
        <v>0.45</v>
      </c>
      <c r="G190" s="13">
        <v>16.059999999999999</v>
      </c>
      <c r="H190" s="35">
        <v>79.25</v>
      </c>
      <c r="I190" s="13" t="s">
        <v>99</v>
      </c>
    </row>
    <row r="191" spans="2:10" s="20" customFormat="1" ht="37.5" x14ac:dyDescent="0.3">
      <c r="B191" s="28" t="s">
        <v>66</v>
      </c>
      <c r="C191" s="28"/>
      <c r="D191" s="29">
        <f>SUM(D185:D190)</f>
        <v>565</v>
      </c>
      <c r="E191" s="12">
        <f>SUM(E185:E190)</f>
        <v>24.389999999999997</v>
      </c>
      <c r="F191" s="12">
        <f>SUM(F185:F190)</f>
        <v>25.055</v>
      </c>
      <c r="G191" s="12">
        <f>SUM(G185:G190)</f>
        <v>84.47</v>
      </c>
      <c r="H191" s="12">
        <f>SUM(H185:H190)</f>
        <v>665.4</v>
      </c>
      <c r="I191" s="12"/>
    </row>
    <row r="192" spans="2:10" x14ac:dyDescent="0.3">
      <c r="B192" s="25"/>
      <c r="C192" s="28"/>
      <c r="D192" s="29"/>
      <c r="E192" s="12"/>
      <c r="F192" s="12"/>
      <c r="G192" s="12"/>
      <c r="H192" s="12"/>
      <c r="I192" s="13"/>
    </row>
    <row r="193" spans="2:9" x14ac:dyDescent="0.3">
      <c r="B193" s="21"/>
      <c r="C193" s="21"/>
      <c r="D193" s="21"/>
      <c r="E193" s="42"/>
      <c r="F193" s="42"/>
      <c r="G193" s="42"/>
      <c r="H193" s="42"/>
      <c r="I193" s="42"/>
    </row>
    <row r="194" spans="2:9" ht="37.5" x14ac:dyDescent="0.3">
      <c r="B194" s="25" t="s">
        <v>20</v>
      </c>
      <c r="C194" s="18" t="s">
        <v>136</v>
      </c>
      <c r="D194" s="15">
        <v>133</v>
      </c>
      <c r="E194" s="15">
        <v>5.26</v>
      </c>
      <c r="F194" s="15">
        <v>4.92</v>
      </c>
      <c r="G194" s="15">
        <v>48.27</v>
      </c>
      <c r="H194" s="15">
        <v>255.6</v>
      </c>
      <c r="I194" s="15" t="s">
        <v>119</v>
      </c>
    </row>
    <row r="195" spans="2:9" x14ac:dyDescent="0.3">
      <c r="B195" s="25"/>
      <c r="C195" s="43" t="s">
        <v>76</v>
      </c>
      <c r="D195" s="30">
        <v>50</v>
      </c>
      <c r="E195" s="7">
        <v>6.58</v>
      </c>
      <c r="F195" s="7">
        <v>3.91</v>
      </c>
      <c r="G195" s="7">
        <v>31.5</v>
      </c>
      <c r="H195" s="7">
        <v>158.57</v>
      </c>
      <c r="I195" s="7" t="s">
        <v>29</v>
      </c>
    </row>
    <row r="196" spans="2:9" x14ac:dyDescent="0.3">
      <c r="B196" s="25"/>
      <c r="C196" s="43" t="s">
        <v>178</v>
      </c>
      <c r="D196" s="30">
        <v>150</v>
      </c>
      <c r="E196" s="40">
        <v>0.04</v>
      </c>
      <c r="F196" s="40">
        <v>0.01</v>
      </c>
      <c r="G196" s="40">
        <v>6.99</v>
      </c>
      <c r="H196" s="40">
        <v>28</v>
      </c>
      <c r="I196" s="40" t="s">
        <v>11</v>
      </c>
    </row>
    <row r="197" spans="2:9" ht="37.5" x14ac:dyDescent="0.3">
      <c r="B197" s="25"/>
      <c r="C197" s="25" t="s">
        <v>58</v>
      </c>
      <c r="D197" s="30">
        <v>20</v>
      </c>
      <c r="E197" s="7">
        <v>1.6</v>
      </c>
      <c r="F197" s="8">
        <v>0.34</v>
      </c>
      <c r="G197" s="7">
        <v>12.6</v>
      </c>
      <c r="H197" s="7">
        <v>62.4</v>
      </c>
      <c r="I197" s="7" t="s">
        <v>99</v>
      </c>
    </row>
    <row r="198" spans="2:9" ht="75" x14ac:dyDescent="0.3">
      <c r="B198" s="28" t="s">
        <v>94</v>
      </c>
      <c r="C198" s="28"/>
      <c r="D198" s="29">
        <f>SUM(D194:D197)</f>
        <v>353</v>
      </c>
      <c r="E198" s="12">
        <f>SUM(E194:E197)</f>
        <v>13.479999999999999</v>
      </c>
      <c r="F198" s="12">
        <f>SUM(F194:F197)</f>
        <v>9.18</v>
      </c>
      <c r="G198" s="12">
        <f>SUM(G194:G197)</f>
        <v>99.36</v>
      </c>
      <c r="H198" s="12">
        <f>SUM(H194:H197)</f>
        <v>504.56999999999994</v>
      </c>
      <c r="I198" s="62"/>
    </row>
    <row r="199" spans="2:9" x14ac:dyDescent="0.3">
      <c r="B199" s="21"/>
      <c r="C199" s="28" t="s">
        <v>21</v>
      </c>
      <c r="D199" s="29">
        <f>D182+D184+D191+D198</f>
        <v>1373</v>
      </c>
      <c r="E199" s="29">
        <f>E182+E184+E191+E198</f>
        <v>54.829999999999991</v>
      </c>
      <c r="F199" s="29">
        <f>F182+F184+F191+F198</f>
        <v>47.044999999999995</v>
      </c>
      <c r="G199" s="29">
        <f>G182+G184+G191+G198</f>
        <v>251.14</v>
      </c>
      <c r="H199" s="29">
        <f>H182+H184+H191+H198</f>
        <v>1623.6699999999998</v>
      </c>
      <c r="I199" s="62"/>
    </row>
    <row r="200" spans="2:9" x14ac:dyDescent="0.3">
      <c r="B200" s="43"/>
      <c r="C200" s="21"/>
      <c r="D200" s="21"/>
      <c r="E200" s="42"/>
      <c r="F200" s="42"/>
      <c r="G200" s="42"/>
      <c r="H200" s="55">
        <f>(H199*100)/1400</f>
        <v>115.97642857142856</v>
      </c>
      <c r="I200" s="42" t="s">
        <v>83</v>
      </c>
    </row>
    <row r="201" spans="2:9" x14ac:dyDescent="0.3">
      <c r="B201" s="43"/>
      <c r="C201" s="21"/>
      <c r="D201" s="21"/>
      <c r="E201" s="42"/>
      <c r="F201" s="42"/>
      <c r="G201" s="42"/>
      <c r="H201" s="42"/>
      <c r="I201" s="42"/>
    </row>
    <row r="202" spans="2:9" x14ac:dyDescent="0.3">
      <c r="B202" s="92" t="s">
        <v>0</v>
      </c>
      <c r="C202" s="92" t="s">
        <v>1</v>
      </c>
      <c r="D202" s="92" t="s">
        <v>2</v>
      </c>
      <c r="E202" s="97" t="s">
        <v>3</v>
      </c>
      <c r="F202" s="97"/>
      <c r="G202" s="97"/>
      <c r="H202" s="92" t="s">
        <v>4</v>
      </c>
      <c r="I202" s="92" t="s">
        <v>5</v>
      </c>
    </row>
    <row r="203" spans="2:9" ht="35.25" customHeight="1" x14ac:dyDescent="0.3">
      <c r="B203" s="92"/>
      <c r="C203" s="92"/>
      <c r="D203" s="92"/>
      <c r="E203" s="87" t="s">
        <v>6</v>
      </c>
      <c r="F203" s="87" t="s">
        <v>7</v>
      </c>
      <c r="G203" s="87" t="s">
        <v>8</v>
      </c>
      <c r="H203" s="92"/>
      <c r="I203" s="92"/>
    </row>
    <row r="204" spans="2:9" x14ac:dyDescent="0.3">
      <c r="B204" s="28" t="s">
        <v>51</v>
      </c>
      <c r="C204" s="25"/>
      <c r="D204" s="30"/>
      <c r="E204" s="13"/>
      <c r="F204" s="7"/>
      <c r="G204" s="7"/>
      <c r="H204" s="7"/>
      <c r="I204" s="7"/>
    </row>
    <row r="205" spans="2:9" ht="37.5" x14ac:dyDescent="0.3">
      <c r="B205" s="25" t="s">
        <v>9</v>
      </c>
      <c r="C205" s="25" t="s">
        <v>153</v>
      </c>
      <c r="D205" s="26">
        <v>165</v>
      </c>
      <c r="E205" s="13">
        <v>5.67</v>
      </c>
      <c r="F205" s="13">
        <v>6.11</v>
      </c>
      <c r="G205" s="13">
        <v>29.57</v>
      </c>
      <c r="H205" s="13">
        <v>197.14</v>
      </c>
      <c r="I205" s="7" t="s">
        <v>139</v>
      </c>
    </row>
    <row r="206" spans="2:9" x14ac:dyDescent="0.3">
      <c r="B206" s="25"/>
      <c r="C206" s="43" t="s">
        <v>178</v>
      </c>
      <c r="D206" s="30">
        <v>150</v>
      </c>
      <c r="E206" s="23">
        <v>0.04</v>
      </c>
      <c r="F206" s="23">
        <v>0.01</v>
      </c>
      <c r="G206" s="23">
        <v>6.99</v>
      </c>
      <c r="H206" s="23">
        <v>28</v>
      </c>
      <c r="I206" s="23" t="s">
        <v>11</v>
      </c>
    </row>
    <row r="207" spans="2:9" ht="37.5" x14ac:dyDescent="0.3">
      <c r="B207" s="25"/>
      <c r="C207" s="43" t="s">
        <v>169</v>
      </c>
      <c r="D207" s="30">
        <v>35</v>
      </c>
      <c r="E207" s="23">
        <v>2.14</v>
      </c>
      <c r="F207" s="23">
        <v>6.6</v>
      </c>
      <c r="G207" s="23">
        <v>12.79</v>
      </c>
      <c r="H207" s="23">
        <v>119</v>
      </c>
      <c r="I207" s="23" t="s">
        <v>170</v>
      </c>
    </row>
    <row r="208" spans="2:9" ht="37.5" x14ac:dyDescent="0.3">
      <c r="B208" s="28" t="s">
        <v>64</v>
      </c>
      <c r="C208" s="28"/>
      <c r="D208" s="29">
        <f>SUM(D205:D207)</f>
        <v>350</v>
      </c>
      <c r="E208" s="12">
        <f>SUM(E205:E207)</f>
        <v>7.85</v>
      </c>
      <c r="F208" s="12">
        <f>SUM(F205:F207)</f>
        <v>12.719999999999999</v>
      </c>
      <c r="G208" s="12">
        <f>SUM(G205:G207)</f>
        <v>49.35</v>
      </c>
      <c r="H208" s="12">
        <f>SUM(H205:H207)</f>
        <v>344.14</v>
      </c>
      <c r="I208" s="7"/>
    </row>
    <row r="209" spans="1:9" ht="37.5" x14ac:dyDescent="0.3">
      <c r="B209" s="25" t="s">
        <v>14</v>
      </c>
      <c r="C209" s="43" t="s">
        <v>243</v>
      </c>
      <c r="D209" s="26">
        <v>100</v>
      </c>
      <c r="E209" s="13">
        <v>3.05</v>
      </c>
      <c r="F209" s="13">
        <v>2.72</v>
      </c>
      <c r="G209" s="13">
        <v>5.05</v>
      </c>
      <c r="H209" s="13">
        <v>56.67</v>
      </c>
      <c r="I209" s="13" t="s">
        <v>244</v>
      </c>
    </row>
    <row r="210" spans="1:9" x14ac:dyDescent="0.3">
      <c r="B210" s="25"/>
      <c r="C210" s="43" t="s">
        <v>241</v>
      </c>
      <c r="D210" s="26">
        <v>20</v>
      </c>
      <c r="E210" s="13">
        <v>1.3</v>
      </c>
      <c r="F210" s="13">
        <v>2.88</v>
      </c>
      <c r="G210" s="13">
        <v>14.36</v>
      </c>
      <c r="H210" s="13">
        <v>87.4</v>
      </c>
      <c r="I210" s="13"/>
    </row>
    <row r="211" spans="1:9" ht="56.25" x14ac:dyDescent="0.3">
      <c r="B211" s="28" t="s">
        <v>65</v>
      </c>
      <c r="C211" s="28"/>
      <c r="D211" s="29">
        <f>D209+D210</f>
        <v>120</v>
      </c>
      <c r="E211" s="29">
        <f t="shared" ref="E211:H211" si="5">E209+E210</f>
        <v>4.3499999999999996</v>
      </c>
      <c r="F211" s="29">
        <f t="shared" si="5"/>
        <v>5.6</v>
      </c>
      <c r="G211" s="29">
        <f t="shared" si="5"/>
        <v>19.41</v>
      </c>
      <c r="H211" s="29">
        <f t="shared" si="5"/>
        <v>144.07</v>
      </c>
      <c r="I211" s="7"/>
    </row>
    <row r="212" spans="1:9" x14ac:dyDescent="0.3">
      <c r="B212" s="25" t="s">
        <v>16</v>
      </c>
      <c r="C212" s="25" t="s">
        <v>86</v>
      </c>
      <c r="D212" s="26">
        <v>30</v>
      </c>
      <c r="E212" s="13">
        <v>0.49</v>
      </c>
      <c r="F212" s="13">
        <v>2.21</v>
      </c>
      <c r="G212" s="13">
        <v>1.72</v>
      </c>
      <c r="H212" s="13">
        <v>28.5</v>
      </c>
      <c r="I212" s="13" t="s">
        <v>52</v>
      </c>
    </row>
    <row r="213" spans="1:9" x14ac:dyDescent="0.3">
      <c r="B213" s="25"/>
      <c r="C213" s="57" t="s">
        <v>108</v>
      </c>
      <c r="D213" s="26">
        <v>150</v>
      </c>
      <c r="E213" s="13">
        <v>1.7</v>
      </c>
      <c r="F213" s="10">
        <v>2.6</v>
      </c>
      <c r="G213" s="13">
        <v>7.9</v>
      </c>
      <c r="H213" s="35">
        <v>62</v>
      </c>
      <c r="I213" s="13" t="s">
        <v>107</v>
      </c>
    </row>
    <row r="214" spans="1:9" ht="40.5" x14ac:dyDescent="0.3">
      <c r="B214" s="25"/>
      <c r="C214" s="78" t="s">
        <v>189</v>
      </c>
      <c r="D214" s="51">
        <v>62.5</v>
      </c>
      <c r="E214" s="52">
        <v>5.55</v>
      </c>
      <c r="F214" s="52">
        <v>8.1999999999999993</v>
      </c>
      <c r="G214" s="52">
        <v>5.97</v>
      </c>
      <c r="H214" s="52">
        <v>120</v>
      </c>
      <c r="I214" s="52" t="s">
        <v>190</v>
      </c>
    </row>
    <row r="215" spans="1:9" ht="37.5" x14ac:dyDescent="0.3">
      <c r="B215" s="25"/>
      <c r="C215" s="25" t="s">
        <v>17</v>
      </c>
      <c r="D215" s="26">
        <v>110</v>
      </c>
      <c r="E215" s="13">
        <v>4.0599999999999996</v>
      </c>
      <c r="F215" s="13">
        <v>3.9</v>
      </c>
      <c r="G215" s="13">
        <v>22.9</v>
      </c>
      <c r="H215" s="13">
        <v>145.9</v>
      </c>
      <c r="I215" s="7" t="s">
        <v>18</v>
      </c>
    </row>
    <row r="216" spans="1:9" x14ac:dyDescent="0.3">
      <c r="A216" s="1" t="s">
        <v>85</v>
      </c>
      <c r="B216" s="25"/>
      <c r="C216" s="43" t="s">
        <v>41</v>
      </c>
      <c r="D216" s="30">
        <v>180</v>
      </c>
      <c r="E216" s="7">
        <v>0</v>
      </c>
      <c r="F216" s="7">
        <v>0</v>
      </c>
      <c r="G216" s="7">
        <v>21.15</v>
      </c>
      <c r="H216" s="7">
        <v>80.099999999999994</v>
      </c>
      <c r="I216" s="7" t="s">
        <v>67</v>
      </c>
    </row>
    <row r="217" spans="1:9" ht="37.5" x14ac:dyDescent="0.3">
      <c r="B217" s="25"/>
      <c r="C217" s="25" t="s">
        <v>58</v>
      </c>
      <c r="D217" s="30">
        <v>20</v>
      </c>
      <c r="E217" s="7">
        <v>1.6</v>
      </c>
      <c r="F217" s="8">
        <v>0.34</v>
      </c>
      <c r="G217" s="7">
        <v>12.6</v>
      </c>
      <c r="H217" s="7">
        <v>62.4</v>
      </c>
      <c r="I217" s="7" t="s">
        <v>99</v>
      </c>
    </row>
    <row r="218" spans="1:9" x14ac:dyDescent="0.3">
      <c r="B218" s="25"/>
      <c r="C218" s="43" t="s">
        <v>59</v>
      </c>
      <c r="D218" s="26">
        <v>25</v>
      </c>
      <c r="E218" s="13">
        <v>2.81</v>
      </c>
      <c r="F218" s="10">
        <v>0.45</v>
      </c>
      <c r="G218" s="13">
        <v>16.059999999999999</v>
      </c>
      <c r="H218" s="35">
        <v>79.25</v>
      </c>
      <c r="I218" s="13" t="s">
        <v>99</v>
      </c>
    </row>
    <row r="219" spans="1:9" ht="37.5" x14ac:dyDescent="0.3">
      <c r="B219" s="28" t="s">
        <v>96</v>
      </c>
      <c r="C219" s="28"/>
      <c r="D219" s="29">
        <f>SUM(D212:D218)</f>
        <v>577.5</v>
      </c>
      <c r="E219" s="12">
        <f>SUM(E212:E218)</f>
        <v>16.21</v>
      </c>
      <c r="F219" s="12">
        <f>SUM(F212:F218)</f>
        <v>17.7</v>
      </c>
      <c r="G219" s="12">
        <f>SUM(G212:G218)</f>
        <v>88.3</v>
      </c>
      <c r="H219" s="12">
        <f>SUM(H212:H218)</f>
        <v>578.15</v>
      </c>
      <c r="I219" s="7"/>
    </row>
    <row r="220" spans="1:9" ht="37.5" x14ac:dyDescent="0.3">
      <c r="B220" s="25" t="s">
        <v>20</v>
      </c>
      <c r="C220" s="43" t="s">
        <v>145</v>
      </c>
      <c r="D220" s="26">
        <v>130</v>
      </c>
      <c r="E220" s="13">
        <v>11.5</v>
      </c>
      <c r="F220" s="10">
        <v>20.5</v>
      </c>
      <c r="G220" s="13">
        <v>23.1</v>
      </c>
      <c r="H220" s="13">
        <v>240.1</v>
      </c>
      <c r="I220" s="35" t="s">
        <v>113</v>
      </c>
    </row>
    <row r="221" spans="1:9" x14ac:dyDescent="0.3">
      <c r="B221" s="25"/>
      <c r="C221" s="43" t="s">
        <v>178</v>
      </c>
      <c r="D221" s="30">
        <v>150</v>
      </c>
      <c r="E221" s="22">
        <v>0.04</v>
      </c>
      <c r="F221" s="22">
        <v>0.01</v>
      </c>
      <c r="G221" s="22">
        <v>6.99</v>
      </c>
      <c r="H221" s="22">
        <v>28</v>
      </c>
      <c r="I221" s="22" t="s">
        <v>11</v>
      </c>
    </row>
    <row r="222" spans="1:9" x14ac:dyDescent="0.3">
      <c r="B222" s="25"/>
      <c r="C222" s="25" t="s">
        <v>54</v>
      </c>
      <c r="D222" s="26">
        <v>100</v>
      </c>
      <c r="E222" s="13">
        <v>0.4</v>
      </c>
      <c r="F222" s="13">
        <v>0.4</v>
      </c>
      <c r="G222" s="13">
        <v>0.4</v>
      </c>
      <c r="H222" s="13">
        <v>44</v>
      </c>
      <c r="I222" s="7" t="s">
        <v>38</v>
      </c>
    </row>
    <row r="223" spans="1:9" ht="37.5" x14ac:dyDescent="0.3">
      <c r="B223" s="25"/>
      <c r="C223" s="25" t="s">
        <v>58</v>
      </c>
      <c r="D223" s="30">
        <v>20</v>
      </c>
      <c r="E223" s="7">
        <v>1.6</v>
      </c>
      <c r="F223" s="8">
        <v>0.34</v>
      </c>
      <c r="G223" s="7">
        <v>12.6</v>
      </c>
      <c r="H223" s="7">
        <v>62.4</v>
      </c>
      <c r="I223" s="7" t="s">
        <v>99</v>
      </c>
    </row>
    <row r="224" spans="1:9" ht="75" x14ac:dyDescent="0.3">
      <c r="B224" s="28" t="s">
        <v>94</v>
      </c>
      <c r="C224" s="28"/>
      <c r="D224" s="29" t="e">
        <f>D220++#REF!+D221+D222+D223</f>
        <v>#REF!</v>
      </c>
      <c r="E224" s="29" t="e">
        <f>E220++#REF!+E221+E222+E223</f>
        <v>#REF!</v>
      </c>
      <c r="F224" s="29" t="e">
        <f>F220++#REF!+F221+F222+F223</f>
        <v>#REF!</v>
      </c>
      <c r="G224" s="29" t="e">
        <f>G220++#REF!+G221+G222+G223</f>
        <v>#REF!</v>
      </c>
      <c r="H224" s="29" t="e">
        <f>H220++#REF!+H221+H222+H223</f>
        <v>#REF!</v>
      </c>
      <c r="I224" s="7"/>
    </row>
    <row r="225" spans="2:10" x14ac:dyDescent="0.3">
      <c r="B225" s="25"/>
      <c r="C225" s="28" t="s">
        <v>21</v>
      </c>
      <c r="D225" s="29" t="e">
        <f>D208+D211+D219+D224</f>
        <v>#REF!</v>
      </c>
      <c r="E225" s="12" t="e">
        <f>E224+E219+E211+E207</f>
        <v>#REF!</v>
      </c>
      <c r="F225" s="12" t="e">
        <f>F224+F219+F211+F207</f>
        <v>#REF!</v>
      </c>
      <c r="G225" s="12" t="e">
        <f>G224+G219+G211+G207</f>
        <v>#REF!</v>
      </c>
      <c r="H225" s="12" t="e">
        <f>H208+H211+H219+H224</f>
        <v>#REF!</v>
      </c>
      <c r="I225" s="7"/>
    </row>
    <row r="226" spans="2:10" x14ac:dyDescent="0.3">
      <c r="B226" s="25"/>
      <c r="C226" s="25"/>
      <c r="D226" s="26"/>
      <c r="E226" s="13"/>
      <c r="F226" s="13"/>
      <c r="G226" s="13"/>
      <c r="H226" s="79" t="e">
        <f>(H225*100)/1400</f>
        <v>#REF!</v>
      </c>
      <c r="I226" s="30"/>
      <c r="J226" s="1" t="s">
        <v>83</v>
      </c>
    </row>
    <row r="227" spans="2:10" x14ac:dyDescent="0.3">
      <c r="B227" s="25"/>
      <c r="C227" s="25"/>
      <c r="D227" s="26"/>
      <c r="E227" s="13"/>
      <c r="F227" s="13"/>
      <c r="G227" s="13"/>
      <c r="H227" s="13"/>
      <c r="I227" s="7"/>
    </row>
    <row r="228" spans="2:10" x14ac:dyDescent="0.3">
      <c r="B228" s="94" t="s">
        <v>0</v>
      </c>
      <c r="C228" s="92" t="s">
        <v>1</v>
      </c>
      <c r="D228" s="92" t="s">
        <v>2</v>
      </c>
      <c r="E228" s="97" t="s">
        <v>3</v>
      </c>
      <c r="F228" s="97"/>
      <c r="G228" s="97"/>
      <c r="H228" s="92" t="s">
        <v>4</v>
      </c>
      <c r="I228" s="92" t="s">
        <v>5</v>
      </c>
    </row>
    <row r="229" spans="2:10" ht="27" customHeight="1" x14ac:dyDescent="0.3">
      <c r="B229" s="94"/>
      <c r="C229" s="92"/>
      <c r="D229" s="92"/>
      <c r="E229" s="87" t="s">
        <v>6</v>
      </c>
      <c r="F229" s="87" t="s">
        <v>7</v>
      </c>
      <c r="G229" s="87" t="s">
        <v>8</v>
      </c>
      <c r="H229" s="92"/>
      <c r="I229" s="92"/>
    </row>
    <row r="230" spans="2:10" x14ac:dyDescent="0.3">
      <c r="B230" s="25"/>
      <c r="C230" s="30"/>
      <c r="D230" s="30"/>
      <c r="E230" s="7"/>
      <c r="F230" s="7"/>
      <c r="G230" s="7"/>
      <c r="H230" s="7"/>
      <c r="I230" s="7"/>
    </row>
    <row r="231" spans="2:10" x14ac:dyDescent="0.3">
      <c r="B231" s="28" t="s">
        <v>55</v>
      </c>
      <c r="C231" s="30"/>
      <c r="D231" s="30"/>
      <c r="E231" s="7"/>
      <c r="F231" s="7"/>
      <c r="G231" s="7"/>
      <c r="H231" s="7"/>
      <c r="I231" s="7"/>
    </row>
    <row r="232" spans="2:10" ht="50.25" customHeight="1" x14ac:dyDescent="0.3">
      <c r="B232" s="25" t="s">
        <v>9</v>
      </c>
      <c r="C232" s="18" t="s">
        <v>237</v>
      </c>
      <c r="D232" s="19">
        <v>155</v>
      </c>
      <c r="E232" s="22">
        <v>2.4</v>
      </c>
      <c r="F232" s="22">
        <v>3.82</v>
      </c>
      <c r="G232" s="22">
        <v>16.100000000000001</v>
      </c>
      <c r="H232" s="22">
        <v>108</v>
      </c>
      <c r="I232" s="13" t="s">
        <v>235</v>
      </c>
    </row>
    <row r="233" spans="2:10" x14ac:dyDescent="0.3">
      <c r="B233" s="25"/>
      <c r="C233" s="43" t="s">
        <v>179</v>
      </c>
      <c r="D233" s="30">
        <v>25</v>
      </c>
      <c r="E233" s="81">
        <v>2.8</v>
      </c>
      <c r="F233" s="81">
        <v>1.075</v>
      </c>
      <c r="G233" s="81">
        <v>16.45</v>
      </c>
      <c r="H233" s="81">
        <v>86.75</v>
      </c>
      <c r="I233" s="81" t="s">
        <v>99</v>
      </c>
    </row>
    <row r="234" spans="2:10" x14ac:dyDescent="0.3">
      <c r="B234" s="25"/>
      <c r="C234" s="43" t="s">
        <v>25</v>
      </c>
      <c r="D234" s="30">
        <v>10</v>
      </c>
      <c r="E234" s="7">
        <v>2.63</v>
      </c>
      <c r="F234" s="8">
        <v>2.66</v>
      </c>
      <c r="G234" s="7">
        <v>0</v>
      </c>
      <c r="H234" s="7">
        <v>34</v>
      </c>
      <c r="I234" s="7" t="s">
        <v>100</v>
      </c>
    </row>
    <row r="235" spans="2:10" x14ac:dyDescent="0.3">
      <c r="B235" s="25"/>
      <c r="C235" s="25" t="s">
        <v>32</v>
      </c>
      <c r="D235" s="26">
        <v>150</v>
      </c>
      <c r="E235" s="13">
        <v>3.07</v>
      </c>
      <c r="F235" s="13">
        <v>2.62</v>
      </c>
      <c r="G235" s="13">
        <v>13.12</v>
      </c>
      <c r="H235" s="13">
        <v>75.83</v>
      </c>
      <c r="I235" s="7" t="s">
        <v>33</v>
      </c>
    </row>
    <row r="236" spans="2:10" ht="37.5" x14ac:dyDescent="0.3">
      <c r="B236" s="28" t="s">
        <v>64</v>
      </c>
      <c r="C236" s="28"/>
      <c r="D236" s="29">
        <f>SUM(D232:D235)</f>
        <v>340</v>
      </c>
      <c r="E236" s="12">
        <f>SUM(E232:E235)</f>
        <v>10.899999999999999</v>
      </c>
      <c r="F236" s="12">
        <f>SUM(F232:F235)</f>
        <v>10.175000000000001</v>
      </c>
      <c r="G236" s="12">
        <f>SUM(G232:G235)</f>
        <v>45.669999999999995</v>
      </c>
      <c r="H236" s="12">
        <f>SUM(H232:H235)</f>
        <v>304.58</v>
      </c>
      <c r="I236" s="7"/>
    </row>
    <row r="237" spans="2:10" ht="37.5" x14ac:dyDescent="0.3">
      <c r="B237" s="25" t="s">
        <v>14</v>
      </c>
      <c r="C237" s="43" t="s">
        <v>68</v>
      </c>
      <c r="D237" s="26">
        <v>100</v>
      </c>
      <c r="E237" s="13">
        <v>0</v>
      </c>
      <c r="F237" s="13">
        <v>0</v>
      </c>
      <c r="G237" s="13">
        <v>10</v>
      </c>
      <c r="H237" s="13">
        <v>38</v>
      </c>
      <c r="I237" s="13" t="s">
        <v>69</v>
      </c>
    </row>
    <row r="238" spans="2:10" ht="56.25" x14ac:dyDescent="0.3">
      <c r="B238" s="28" t="s">
        <v>95</v>
      </c>
      <c r="C238" s="28"/>
      <c r="D238" s="29">
        <f>SUM(D237)</f>
        <v>100</v>
      </c>
      <c r="E238" s="12">
        <f>SUM(E237)</f>
        <v>0</v>
      </c>
      <c r="F238" s="12">
        <f>SUM(F237)</f>
        <v>0</v>
      </c>
      <c r="G238" s="12">
        <f>SUM(G237)</f>
        <v>10</v>
      </c>
      <c r="H238" s="12">
        <f>SUM(H237)</f>
        <v>38</v>
      </c>
      <c r="I238" s="13"/>
    </row>
    <row r="239" spans="2:10" s="14" customFormat="1" ht="37.5" x14ac:dyDescent="0.3">
      <c r="B239" s="50" t="s">
        <v>16</v>
      </c>
      <c r="C239" s="65" t="s">
        <v>102</v>
      </c>
      <c r="D239" s="66">
        <v>30</v>
      </c>
      <c r="E239" s="35">
        <v>0.37</v>
      </c>
      <c r="F239" s="31">
        <v>2.9000000000000001E-2</v>
      </c>
      <c r="G239" s="35">
        <v>3.48</v>
      </c>
      <c r="H239" s="35">
        <v>15.69</v>
      </c>
      <c r="I239" s="35" t="s">
        <v>101</v>
      </c>
    </row>
    <row r="240" spans="2:10" ht="56.25" x14ac:dyDescent="0.3">
      <c r="B240" s="25"/>
      <c r="C240" s="43" t="s">
        <v>124</v>
      </c>
      <c r="D240" s="26">
        <v>155</v>
      </c>
      <c r="E240" s="13">
        <v>1.07</v>
      </c>
      <c r="F240" s="13">
        <v>3.03</v>
      </c>
      <c r="G240" s="13">
        <v>5.26</v>
      </c>
      <c r="H240" s="13">
        <v>52.56</v>
      </c>
      <c r="I240" s="13" t="s">
        <v>228</v>
      </c>
    </row>
    <row r="241" spans="2:9" ht="37.5" x14ac:dyDescent="0.3">
      <c r="B241" s="25"/>
      <c r="C241" s="25" t="s">
        <v>82</v>
      </c>
      <c r="D241" s="26">
        <v>70</v>
      </c>
      <c r="E241" s="13">
        <v>6.8</v>
      </c>
      <c r="F241" s="13">
        <v>5.8</v>
      </c>
      <c r="G241" s="13">
        <v>7.55</v>
      </c>
      <c r="H241" s="13">
        <v>109.5</v>
      </c>
      <c r="I241" s="7" t="s">
        <v>212</v>
      </c>
    </row>
    <row r="242" spans="2:9" x14ac:dyDescent="0.3">
      <c r="B242" s="25"/>
      <c r="C242" s="43" t="s">
        <v>40</v>
      </c>
      <c r="D242" s="26">
        <v>110</v>
      </c>
      <c r="E242" s="13">
        <v>2.2400000000000002</v>
      </c>
      <c r="F242" s="13">
        <v>3.52</v>
      </c>
      <c r="G242" s="13">
        <v>14.98</v>
      </c>
      <c r="H242" s="13">
        <v>100.65</v>
      </c>
      <c r="I242" s="13" t="s">
        <v>72</v>
      </c>
    </row>
    <row r="243" spans="2:9" ht="37.5" x14ac:dyDescent="0.3">
      <c r="B243" s="25"/>
      <c r="C243" s="43" t="s">
        <v>19</v>
      </c>
      <c r="D243" s="30">
        <v>150</v>
      </c>
      <c r="E243" s="7">
        <v>0.33</v>
      </c>
      <c r="F243" s="7">
        <v>1.4999999999999999E-2</v>
      </c>
      <c r="G243" s="7">
        <v>20.83</v>
      </c>
      <c r="H243" s="7">
        <v>84.75</v>
      </c>
      <c r="I243" s="7" t="s">
        <v>27</v>
      </c>
    </row>
    <row r="244" spans="2:9" ht="37.5" x14ac:dyDescent="0.3">
      <c r="B244" s="25"/>
      <c r="C244" s="25" t="s">
        <v>58</v>
      </c>
      <c r="D244" s="30">
        <v>20</v>
      </c>
      <c r="E244" s="7">
        <v>1.6</v>
      </c>
      <c r="F244" s="8">
        <v>0.34</v>
      </c>
      <c r="G244" s="7">
        <v>12.6</v>
      </c>
      <c r="H244" s="7">
        <v>62.4</v>
      </c>
      <c r="I244" s="7" t="s">
        <v>99</v>
      </c>
    </row>
    <row r="245" spans="2:9" x14ac:dyDescent="0.3">
      <c r="B245" s="25"/>
      <c r="C245" s="43" t="s">
        <v>59</v>
      </c>
      <c r="D245" s="26">
        <v>25</v>
      </c>
      <c r="E245" s="13">
        <v>2.81</v>
      </c>
      <c r="F245" s="10">
        <v>0.45</v>
      </c>
      <c r="G245" s="13">
        <v>16.059999999999999</v>
      </c>
      <c r="H245" s="35">
        <v>79.25</v>
      </c>
      <c r="I245" s="13" t="s">
        <v>99</v>
      </c>
    </row>
    <row r="246" spans="2:9" ht="37.5" x14ac:dyDescent="0.3">
      <c r="B246" s="28" t="s">
        <v>66</v>
      </c>
      <c r="C246" s="28"/>
      <c r="D246" s="29">
        <f>SUM(D239:D245)</f>
        <v>560</v>
      </c>
      <c r="E246" s="12">
        <f>SUM(E239:E245)</f>
        <v>15.22</v>
      </c>
      <c r="F246" s="12">
        <f>SUM(F239:F245)</f>
        <v>13.183999999999999</v>
      </c>
      <c r="G246" s="12">
        <f>SUM(G239:G245)</f>
        <v>80.759999999999991</v>
      </c>
      <c r="H246" s="12">
        <f>SUM(H239:H245)</f>
        <v>504.79999999999995</v>
      </c>
      <c r="I246" s="7"/>
    </row>
    <row r="247" spans="2:9" ht="37.5" x14ac:dyDescent="0.3">
      <c r="B247" s="25" t="s">
        <v>20</v>
      </c>
      <c r="C247" s="25" t="s">
        <v>131</v>
      </c>
      <c r="D247" s="26">
        <v>133</v>
      </c>
      <c r="E247" s="13">
        <v>3.28</v>
      </c>
      <c r="F247" s="13">
        <v>5.0999999999999996</v>
      </c>
      <c r="G247" s="13">
        <v>20.47</v>
      </c>
      <c r="H247" s="13">
        <v>141.63999999999999</v>
      </c>
      <c r="I247" s="13" t="s">
        <v>130</v>
      </c>
    </row>
    <row r="248" spans="2:9" x14ac:dyDescent="0.3">
      <c r="B248" s="25"/>
      <c r="C248" s="25" t="s">
        <v>28</v>
      </c>
      <c r="D248" s="26">
        <v>50</v>
      </c>
      <c r="E248" s="13">
        <v>3.21</v>
      </c>
      <c r="F248" s="13">
        <v>2.12</v>
      </c>
      <c r="G248" s="13">
        <v>31.5</v>
      </c>
      <c r="H248" s="13">
        <v>158.6</v>
      </c>
      <c r="I248" s="13" t="s">
        <v>29</v>
      </c>
    </row>
    <row r="249" spans="2:9" x14ac:dyDescent="0.3">
      <c r="B249" s="25"/>
      <c r="C249" s="43" t="s">
        <v>178</v>
      </c>
      <c r="D249" s="30">
        <v>150</v>
      </c>
      <c r="E249" s="22">
        <v>0.04</v>
      </c>
      <c r="F249" s="22">
        <v>0.01</v>
      </c>
      <c r="G249" s="22">
        <v>6.99</v>
      </c>
      <c r="H249" s="22">
        <v>28</v>
      </c>
      <c r="I249" s="22" t="s">
        <v>11</v>
      </c>
    </row>
    <row r="250" spans="2:9" ht="37.5" x14ac:dyDescent="0.3">
      <c r="B250" s="25"/>
      <c r="C250" s="25" t="s">
        <v>58</v>
      </c>
      <c r="D250" s="30">
        <v>20</v>
      </c>
      <c r="E250" s="7">
        <v>1.6</v>
      </c>
      <c r="F250" s="8">
        <v>0.34</v>
      </c>
      <c r="G250" s="7">
        <v>12.6</v>
      </c>
      <c r="H250" s="7">
        <v>62.4</v>
      </c>
      <c r="I250" s="7" t="s">
        <v>99</v>
      </c>
    </row>
    <row r="251" spans="2:9" ht="75" x14ac:dyDescent="0.3">
      <c r="B251" s="28" t="s">
        <v>94</v>
      </c>
      <c r="C251" s="28"/>
      <c r="D251" s="29">
        <f>SUM(D247:D250)</f>
        <v>353</v>
      </c>
      <c r="E251" s="12">
        <f>SUM(E247:E250)</f>
        <v>8.1300000000000008</v>
      </c>
      <c r="F251" s="12">
        <f>SUM(F247:F250)</f>
        <v>7.5699999999999994</v>
      </c>
      <c r="G251" s="12">
        <f>SUM(G247:G250)</f>
        <v>71.56</v>
      </c>
      <c r="H251" s="12">
        <f>SUM(H247:H250)</f>
        <v>390.64</v>
      </c>
      <c r="I251" s="7"/>
    </row>
    <row r="252" spans="2:9" x14ac:dyDescent="0.3">
      <c r="B252" s="25"/>
      <c r="C252" s="28" t="s">
        <v>21</v>
      </c>
      <c r="D252" s="53">
        <f>D251+D246+D238+D235</f>
        <v>1163</v>
      </c>
      <c r="E252" s="54">
        <f>E251+E246+E238+E235</f>
        <v>26.42</v>
      </c>
      <c r="F252" s="54">
        <f>F251+F246+F238+F235</f>
        <v>23.373999999999999</v>
      </c>
      <c r="G252" s="54">
        <f>G251+G246+G238+G235</f>
        <v>175.44</v>
      </c>
      <c r="H252" s="54">
        <f>H236+H238+H246+H251</f>
        <v>1238.02</v>
      </c>
      <c r="I252" s="7"/>
    </row>
    <row r="253" spans="2:9" x14ac:dyDescent="0.3">
      <c r="B253" s="43"/>
      <c r="C253" s="21"/>
      <c r="D253" s="21"/>
      <c r="E253" s="42"/>
      <c r="F253" s="42"/>
      <c r="G253" s="42"/>
      <c r="H253" s="55">
        <f>(H252*100)/1400</f>
        <v>88.43</v>
      </c>
      <c r="I253" s="42" t="s">
        <v>83</v>
      </c>
    </row>
    <row r="254" spans="2:9" x14ac:dyDescent="0.3">
      <c r="B254" s="43"/>
      <c r="C254" s="21"/>
      <c r="D254" s="21"/>
      <c r="E254" s="42"/>
      <c r="F254" s="42"/>
      <c r="G254" s="42"/>
      <c r="H254" s="42"/>
      <c r="I254" s="42"/>
    </row>
    <row r="255" spans="2:9" x14ac:dyDescent="0.3">
      <c r="B255" s="92" t="s">
        <v>0</v>
      </c>
      <c r="C255" s="94" t="s">
        <v>1</v>
      </c>
      <c r="D255" s="92" t="s">
        <v>2</v>
      </c>
      <c r="E255" s="97" t="s">
        <v>3</v>
      </c>
      <c r="F255" s="97"/>
      <c r="G255" s="97"/>
      <c r="H255" s="92" t="s">
        <v>4</v>
      </c>
      <c r="I255" s="92" t="s">
        <v>5</v>
      </c>
    </row>
    <row r="256" spans="2:9" ht="30.75" customHeight="1" x14ac:dyDescent="0.3">
      <c r="B256" s="92"/>
      <c r="C256" s="94"/>
      <c r="D256" s="92"/>
      <c r="E256" s="87" t="s">
        <v>6</v>
      </c>
      <c r="F256" s="87" t="s">
        <v>7</v>
      </c>
      <c r="G256" s="87" t="s">
        <v>8</v>
      </c>
      <c r="H256" s="92"/>
      <c r="I256" s="92"/>
    </row>
    <row r="257" spans="2:10" ht="33" customHeight="1" x14ac:dyDescent="0.3">
      <c r="B257" s="28" t="s">
        <v>56</v>
      </c>
      <c r="C257" s="25"/>
      <c r="D257" s="30"/>
      <c r="E257" s="7"/>
      <c r="F257" s="7"/>
      <c r="G257" s="7"/>
      <c r="H257" s="7"/>
      <c r="I257" s="7"/>
    </row>
    <row r="258" spans="2:10" ht="37.5" x14ac:dyDescent="0.3">
      <c r="B258" s="25"/>
      <c r="C258" s="43" t="s">
        <v>184</v>
      </c>
      <c r="D258" s="26">
        <v>165</v>
      </c>
      <c r="E258" s="13">
        <v>4.96</v>
      </c>
      <c r="F258" s="13">
        <v>6.85</v>
      </c>
      <c r="G258" s="13">
        <v>26.07</v>
      </c>
      <c r="H258" s="13">
        <v>186.67</v>
      </c>
      <c r="I258" s="13" t="s">
        <v>185</v>
      </c>
      <c r="J258" s="85"/>
    </row>
    <row r="259" spans="2:10" ht="37.5" x14ac:dyDescent="0.3">
      <c r="B259" s="25"/>
      <c r="C259" s="43" t="s">
        <v>169</v>
      </c>
      <c r="D259" s="30">
        <v>35</v>
      </c>
      <c r="E259" s="22">
        <v>2.14</v>
      </c>
      <c r="F259" s="22">
        <v>6.6</v>
      </c>
      <c r="G259" s="22">
        <v>12.79</v>
      </c>
      <c r="H259" s="22">
        <v>119</v>
      </c>
      <c r="I259" s="22" t="s">
        <v>170</v>
      </c>
    </row>
    <row r="260" spans="2:10" x14ac:dyDescent="0.3">
      <c r="B260" s="25"/>
      <c r="C260" s="43" t="s">
        <v>178</v>
      </c>
      <c r="D260" s="30">
        <v>150</v>
      </c>
      <c r="E260" s="22">
        <v>0.04</v>
      </c>
      <c r="F260" s="22">
        <v>0.01</v>
      </c>
      <c r="G260" s="22">
        <v>6.99</v>
      </c>
      <c r="H260" s="22">
        <v>28</v>
      </c>
      <c r="I260" s="22" t="s">
        <v>11</v>
      </c>
    </row>
    <row r="261" spans="2:10" ht="37.5" x14ac:dyDescent="0.3">
      <c r="B261" s="28" t="s">
        <v>64</v>
      </c>
      <c r="C261" s="28"/>
      <c r="D261" s="29">
        <f>SUM(D258:D260)</f>
        <v>350</v>
      </c>
      <c r="E261" s="12">
        <f>SUM(E258:E260)</f>
        <v>7.14</v>
      </c>
      <c r="F261" s="12">
        <f>SUM(F258:F260)</f>
        <v>13.459999999999999</v>
      </c>
      <c r="G261" s="12">
        <f>SUM(G258:G260)</f>
        <v>45.85</v>
      </c>
      <c r="H261" s="12">
        <f>SUM(H258:H260)</f>
        <v>333.66999999999996</v>
      </c>
      <c r="I261" s="7"/>
    </row>
    <row r="262" spans="2:10" ht="37.5" x14ac:dyDescent="0.3">
      <c r="B262" s="25" t="s">
        <v>14</v>
      </c>
      <c r="C262" s="43" t="s">
        <v>207</v>
      </c>
      <c r="D262" s="30">
        <v>150</v>
      </c>
      <c r="E262" s="22">
        <v>0.04</v>
      </c>
      <c r="F262" s="22">
        <v>0.01</v>
      </c>
      <c r="G262" s="22">
        <v>6.99</v>
      </c>
      <c r="H262" s="22">
        <v>28</v>
      </c>
      <c r="I262" s="22" t="s">
        <v>11</v>
      </c>
    </row>
    <row r="263" spans="2:10" x14ac:dyDescent="0.3">
      <c r="B263" s="25"/>
      <c r="C263" s="43" t="s">
        <v>202</v>
      </c>
      <c r="D263" s="89">
        <v>20</v>
      </c>
      <c r="E263" s="90">
        <v>1.18</v>
      </c>
      <c r="F263" s="90">
        <v>1.3</v>
      </c>
      <c r="G263" s="90">
        <v>14.1</v>
      </c>
      <c r="H263" s="90">
        <v>70.599999999999994</v>
      </c>
      <c r="I263" s="7"/>
    </row>
    <row r="264" spans="2:10" ht="56.25" x14ac:dyDescent="0.3">
      <c r="B264" s="28" t="s">
        <v>65</v>
      </c>
      <c r="C264" s="28"/>
      <c r="D264" s="29">
        <f>SUM(D262)</f>
        <v>150</v>
      </c>
      <c r="E264" s="12">
        <f>SUM(E262)</f>
        <v>0.04</v>
      </c>
      <c r="F264" s="12">
        <f>SUM(F262)</f>
        <v>0.01</v>
      </c>
      <c r="G264" s="12">
        <f>SUM(G262)</f>
        <v>6.99</v>
      </c>
      <c r="H264" s="12">
        <f>SUM(H262)</f>
        <v>28</v>
      </c>
      <c r="I264" s="7"/>
    </row>
    <row r="265" spans="2:10" ht="37.5" x14ac:dyDescent="0.3">
      <c r="B265" s="25" t="s">
        <v>16</v>
      </c>
      <c r="C265" s="25" t="s">
        <v>89</v>
      </c>
      <c r="D265" s="26">
        <v>30</v>
      </c>
      <c r="E265" s="13">
        <v>0.59</v>
      </c>
      <c r="F265" s="13">
        <v>1.57</v>
      </c>
      <c r="G265" s="13">
        <v>2.93</v>
      </c>
      <c r="H265" s="13">
        <v>28.26</v>
      </c>
      <c r="I265" s="7" t="s">
        <v>88</v>
      </c>
    </row>
    <row r="266" spans="2:10" ht="37.5" x14ac:dyDescent="0.3">
      <c r="B266" s="25"/>
      <c r="C266" s="44" t="s">
        <v>188</v>
      </c>
      <c r="D266" s="19">
        <v>150</v>
      </c>
      <c r="E266" s="19">
        <v>1.38</v>
      </c>
      <c r="F266" s="19">
        <v>3.32</v>
      </c>
      <c r="G266" s="19">
        <v>9</v>
      </c>
      <c r="H266" s="19">
        <v>71.349999999999994</v>
      </c>
      <c r="I266" s="19" t="s">
        <v>87</v>
      </c>
      <c r="J266" s="84"/>
    </row>
    <row r="267" spans="2:10" s="32" customFormat="1" ht="60.75" x14ac:dyDescent="0.3">
      <c r="B267" s="56"/>
      <c r="C267" s="70" t="s">
        <v>216</v>
      </c>
      <c r="D267" s="71">
        <v>60</v>
      </c>
      <c r="E267" s="72">
        <v>10.1</v>
      </c>
      <c r="F267" s="72">
        <v>12.45</v>
      </c>
      <c r="G267" s="72">
        <v>6.4</v>
      </c>
      <c r="H267" s="72">
        <v>178.5</v>
      </c>
      <c r="I267" s="73" t="s">
        <v>217</v>
      </c>
    </row>
    <row r="268" spans="2:10" ht="37.5" x14ac:dyDescent="0.3">
      <c r="B268" s="25"/>
      <c r="C268" s="43" t="s">
        <v>17</v>
      </c>
      <c r="D268" s="26">
        <v>110</v>
      </c>
      <c r="E268" s="13">
        <v>4.0599999999999996</v>
      </c>
      <c r="F268" s="13">
        <v>3.3</v>
      </c>
      <c r="G268" s="13">
        <v>19.38</v>
      </c>
      <c r="H268" s="13">
        <v>123.45</v>
      </c>
      <c r="I268" s="7" t="s">
        <v>18</v>
      </c>
    </row>
    <row r="269" spans="2:10" s="32" customFormat="1" ht="37.5" x14ac:dyDescent="0.3">
      <c r="B269" s="56"/>
      <c r="C269" s="56" t="s">
        <v>104</v>
      </c>
      <c r="D269" s="38">
        <v>20</v>
      </c>
      <c r="E269" s="34">
        <v>0.35</v>
      </c>
      <c r="F269" s="34">
        <v>1</v>
      </c>
      <c r="G269" s="34">
        <v>1.4</v>
      </c>
      <c r="H269" s="34">
        <v>16</v>
      </c>
      <c r="I269" s="82" t="s">
        <v>103</v>
      </c>
    </row>
    <row r="270" spans="2:10" x14ac:dyDescent="0.3">
      <c r="B270" s="25"/>
      <c r="C270" s="43" t="s">
        <v>41</v>
      </c>
      <c r="D270" s="30">
        <v>150</v>
      </c>
      <c r="E270" s="7">
        <v>0</v>
      </c>
      <c r="F270" s="7">
        <v>0</v>
      </c>
      <c r="G270" s="7">
        <v>17.63</v>
      </c>
      <c r="H270" s="7">
        <v>66.75</v>
      </c>
      <c r="I270" s="7" t="s">
        <v>67</v>
      </c>
    </row>
    <row r="271" spans="2:10" ht="37.5" x14ac:dyDescent="0.3">
      <c r="B271" s="25"/>
      <c r="C271" s="25" t="s">
        <v>58</v>
      </c>
      <c r="D271" s="30">
        <v>20</v>
      </c>
      <c r="E271" s="7">
        <v>1.6</v>
      </c>
      <c r="F271" s="8">
        <v>0.34</v>
      </c>
      <c r="G271" s="7">
        <v>12.6</v>
      </c>
      <c r="H271" s="7">
        <v>62.4</v>
      </c>
      <c r="I271" s="7" t="s">
        <v>99</v>
      </c>
    </row>
    <row r="272" spans="2:10" x14ac:dyDescent="0.3">
      <c r="B272" s="25"/>
      <c r="C272" s="43" t="s">
        <v>59</v>
      </c>
      <c r="D272" s="26">
        <v>25</v>
      </c>
      <c r="E272" s="13">
        <v>2.81</v>
      </c>
      <c r="F272" s="10">
        <v>0.45</v>
      </c>
      <c r="G272" s="13">
        <v>16.059999999999999</v>
      </c>
      <c r="H272" s="35">
        <v>79.25</v>
      </c>
      <c r="I272" s="13" t="s">
        <v>99</v>
      </c>
    </row>
    <row r="273" spans="2:9" ht="37.5" x14ac:dyDescent="0.3">
      <c r="B273" s="28" t="s">
        <v>66</v>
      </c>
      <c r="C273" s="28"/>
      <c r="D273" s="29">
        <f>SUM(D265:D272)</f>
        <v>565</v>
      </c>
      <c r="E273" s="12">
        <f>SUM(E265:E272)</f>
        <v>20.89</v>
      </c>
      <c r="F273" s="12">
        <f>SUM(F265:F272)</f>
        <v>22.43</v>
      </c>
      <c r="G273" s="12">
        <f>SUM(G265:G272)</f>
        <v>85.399999999999991</v>
      </c>
      <c r="H273" s="12">
        <f>SUM(H265:H272)</f>
        <v>625.96</v>
      </c>
      <c r="I273" s="47"/>
    </row>
    <row r="274" spans="2:9" ht="37.5" x14ac:dyDescent="0.3">
      <c r="B274" s="25" t="s">
        <v>20</v>
      </c>
      <c r="C274" s="43"/>
      <c r="D274" s="26"/>
      <c r="E274" s="13"/>
      <c r="F274" s="13"/>
      <c r="G274" s="13"/>
      <c r="H274" s="13"/>
      <c r="I274" s="13"/>
    </row>
    <row r="275" spans="2:9" ht="56.25" x14ac:dyDescent="0.3">
      <c r="B275" s="25"/>
      <c r="C275" s="25" t="s">
        <v>227</v>
      </c>
      <c r="D275" s="26">
        <v>125</v>
      </c>
      <c r="E275" s="13">
        <v>8.91</v>
      </c>
      <c r="F275" s="13">
        <v>6.59</v>
      </c>
      <c r="G275" s="13">
        <v>20.43</v>
      </c>
      <c r="H275" s="13">
        <v>177</v>
      </c>
      <c r="I275" s="7" t="s">
        <v>204</v>
      </c>
    </row>
    <row r="276" spans="2:9" x14ac:dyDescent="0.3">
      <c r="B276" s="25"/>
      <c r="C276" s="43" t="s">
        <v>178</v>
      </c>
      <c r="D276" s="30">
        <v>150</v>
      </c>
      <c r="E276" s="22">
        <v>0.04</v>
      </c>
      <c r="F276" s="22">
        <v>0.01</v>
      </c>
      <c r="G276" s="22">
        <v>6.99</v>
      </c>
      <c r="H276" s="22">
        <v>28</v>
      </c>
      <c r="I276" s="22" t="s">
        <v>11</v>
      </c>
    </row>
    <row r="277" spans="2:9" ht="37.5" x14ac:dyDescent="0.3">
      <c r="B277" s="25"/>
      <c r="C277" s="25" t="s">
        <v>58</v>
      </c>
      <c r="D277" s="30">
        <v>20</v>
      </c>
      <c r="E277" s="7">
        <v>1.6</v>
      </c>
      <c r="F277" s="8">
        <v>0.34</v>
      </c>
      <c r="G277" s="7">
        <v>12.6</v>
      </c>
      <c r="H277" s="7">
        <v>62.4</v>
      </c>
      <c r="I277" s="7" t="s">
        <v>99</v>
      </c>
    </row>
    <row r="278" spans="2:9" ht="75" x14ac:dyDescent="0.3">
      <c r="B278" s="28" t="s">
        <v>94</v>
      </c>
      <c r="C278" s="28"/>
      <c r="D278" s="29">
        <f>SUM(D274:D277)</f>
        <v>295</v>
      </c>
      <c r="E278" s="12">
        <f>SUM(E274:E277)</f>
        <v>10.549999999999999</v>
      </c>
      <c r="F278" s="12">
        <f>SUM(F274:F277)</f>
        <v>6.9399999999999995</v>
      </c>
      <c r="G278" s="12">
        <f>SUM(G274:G277)</f>
        <v>40.020000000000003</v>
      </c>
      <c r="H278" s="12">
        <f>SUM(H274:H277)</f>
        <v>267.39999999999998</v>
      </c>
      <c r="I278" s="7"/>
    </row>
    <row r="279" spans="2:9" x14ac:dyDescent="0.3">
      <c r="B279" s="21"/>
      <c r="C279" s="28" t="s">
        <v>21</v>
      </c>
      <c r="D279" s="53">
        <f>D261+D264+D273+D278</f>
        <v>1360</v>
      </c>
      <c r="E279" s="53">
        <f>E261+E264+E273+E278</f>
        <v>38.619999999999997</v>
      </c>
      <c r="F279" s="53">
        <f>F261+F264+F273+F278</f>
        <v>42.839999999999996</v>
      </c>
      <c r="G279" s="53">
        <f>G261+G264+G273+G278</f>
        <v>178.26000000000002</v>
      </c>
      <c r="H279" s="53">
        <f>H261+H264+H273+H278</f>
        <v>1255.03</v>
      </c>
      <c r="I279" s="7"/>
    </row>
    <row r="280" spans="2:9" x14ac:dyDescent="0.3">
      <c r="H280" s="11">
        <f>(H279*100)/1400</f>
        <v>89.644999999999996</v>
      </c>
      <c r="I280" s="1" t="s">
        <v>83</v>
      </c>
    </row>
    <row r="281" spans="2:9" x14ac:dyDescent="0.3">
      <c r="E281" s="27" t="e">
        <f>(G37+G63+H90+H118+H146+H172+H200+H226+H253+H280)/10</f>
        <v>#REF!</v>
      </c>
      <c r="F281" s="1" t="s">
        <v>90</v>
      </c>
    </row>
    <row r="283" spans="2:9" ht="221.25" customHeight="1" x14ac:dyDescent="0.3">
      <c r="B283" s="99" t="s">
        <v>200</v>
      </c>
      <c r="C283" s="99"/>
      <c r="D283" s="99"/>
      <c r="E283" s="99"/>
      <c r="F283" s="99"/>
      <c r="G283" s="99"/>
      <c r="H283" s="99"/>
      <c r="I283" s="99"/>
    </row>
  </sheetData>
  <mergeCells count="65">
    <mergeCell ref="B283:I283"/>
    <mergeCell ref="I255:I256"/>
    <mergeCell ref="B228:B229"/>
    <mergeCell ref="C228:C229"/>
    <mergeCell ref="D228:D229"/>
    <mergeCell ref="E228:G228"/>
    <mergeCell ref="H228:H229"/>
    <mergeCell ref="I228:I229"/>
    <mergeCell ref="B255:B256"/>
    <mergeCell ref="C255:C256"/>
    <mergeCell ref="D255:D256"/>
    <mergeCell ref="E255:G255"/>
    <mergeCell ref="H255:H256"/>
    <mergeCell ref="I202:I203"/>
    <mergeCell ref="B175:B176"/>
    <mergeCell ref="C175:C176"/>
    <mergeCell ref="D175:D176"/>
    <mergeCell ref="E175:G175"/>
    <mergeCell ref="H175:H176"/>
    <mergeCell ref="I175:I176"/>
    <mergeCell ref="B202:B203"/>
    <mergeCell ref="C202:C203"/>
    <mergeCell ref="D202:D203"/>
    <mergeCell ref="E202:G202"/>
    <mergeCell ref="H202:H203"/>
    <mergeCell ref="I148:I149"/>
    <mergeCell ref="B121:B122"/>
    <mergeCell ref="C121:C122"/>
    <mergeCell ref="D121:D122"/>
    <mergeCell ref="E121:G121"/>
    <mergeCell ref="H121:H122"/>
    <mergeCell ref="I121:I122"/>
    <mergeCell ref="B148:B149"/>
    <mergeCell ref="C148:C149"/>
    <mergeCell ref="D148:D149"/>
    <mergeCell ref="E148:G148"/>
    <mergeCell ref="H148:H149"/>
    <mergeCell ref="I92:I93"/>
    <mergeCell ref="B65:B66"/>
    <mergeCell ref="C65:C66"/>
    <mergeCell ref="D65:D66"/>
    <mergeCell ref="E65:G65"/>
    <mergeCell ref="H65:H66"/>
    <mergeCell ref="I65:I66"/>
    <mergeCell ref="B92:B93"/>
    <mergeCell ref="C92:C93"/>
    <mergeCell ref="D92:D93"/>
    <mergeCell ref="E92:G92"/>
    <mergeCell ref="H92:H93"/>
    <mergeCell ref="I40:I41"/>
    <mergeCell ref="B7:I7"/>
    <mergeCell ref="B8:I8"/>
    <mergeCell ref="B9:I9"/>
    <mergeCell ref="B10:I10"/>
    <mergeCell ref="B11:B12"/>
    <mergeCell ref="C11:C12"/>
    <mergeCell ref="D11:D12"/>
    <mergeCell ref="E11:G11"/>
    <mergeCell ref="H11:H12"/>
    <mergeCell ref="I11:I12"/>
    <mergeCell ref="B40:B41"/>
    <mergeCell ref="C40:C41"/>
    <mergeCell ref="D40:D41"/>
    <mergeCell ref="E40:G40"/>
    <mergeCell ref="H40:H4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2"/>
  <sheetViews>
    <sheetView topLeftCell="A234" zoomScale="70" zoomScaleNormal="70" workbookViewId="0">
      <selection activeCell="D49" sqref="D49:I49"/>
    </sheetView>
  </sheetViews>
  <sheetFormatPr defaultRowHeight="18.75" x14ac:dyDescent="0.3"/>
  <cols>
    <col min="1" max="1" width="9.140625" style="1"/>
    <col min="2" max="2" width="18.85546875" style="2" customWidth="1"/>
    <col min="3" max="3" width="30.5703125" style="2" customWidth="1"/>
    <col min="4" max="4" width="11.7109375" style="2" customWidth="1"/>
    <col min="5" max="5" width="11.85546875" style="1" customWidth="1"/>
    <col min="6" max="6" width="10" style="1" customWidth="1"/>
    <col min="7" max="7" width="10.28515625" style="1" customWidth="1"/>
    <col min="8" max="8" width="15.5703125" style="1" customWidth="1"/>
    <col min="9" max="9" width="15.140625" style="1" bestFit="1" customWidth="1"/>
    <col min="10" max="16" width="9.140625" style="1"/>
    <col min="17" max="17" width="11.5703125" style="1" customWidth="1"/>
    <col min="18" max="18" width="4.28515625" style="1" customWidth="1"/>
    <col min="19" max="19" width="14.85546875" style="1" customWidth="1"/>
    <col min="20" max="16384" width="9.140625" style="1"/>
  </cols>
  <sheetData>
    <row r="1" spans="2:9" x14ac:dyDescent="0.3">
      <c r="B1" s="2" t="s">
        <v>171</v>
      </c>
      <c r="F1" s="1" t="s">
        <v>157</v>
      </c>
    </row>
    <row r="2" spans="2:9" ht="37.5" x14ac:dyDescent="0.3">
      <c r="B2" s="2" t="s">
        <v>172</v>
      </c>
      <c r="F2" s="1" t="s">
        <v>158</v>
      </c>
    </row>
    <row r="3" spans="2:9" x14ac:dyDescent="0.3">
      <c r="B3" s="2" t="s">
        <v>159</v>
      </c>
      <c r="F3" s="1" t="s">
        <v>160</v>
      </c>
    </row>
    <row r="4" spans="2:9" x14ac:dyDescent="0.3">
      <c r="F4" s="1" t="s">
        <v>159</v>
      </c>
    </row>
    <row r="7" spans="2:9" x14ac:dyDescent="0.3">
      <c r="B7" s="93" t="s">
        <v>162</v>
      </c>
      <c r="C7" s="93"/>
      <c r="D7" s="93"/>
      <c r="E7" s="93"/>
      <c r="F7" s="93"/>
      <c r="G7" s="93"/>
      <c r="H7" s="93"/>
      <c r="I7" s="93"/>
    </row>
    <row r="8" spans="2:9" x14ac:dyDescent="0.3">
      <c r="B8" s="93" t="s">
        <v>203</v>
      </c>
      <c r="C8" s="93"/>
      <c r="D8" s="93"/>
      <c r="E8" s="93"/>
      <c r="F8" s="93"/>
      <c r="G8" s="93"/>
      <c r="H8" s="93"/>
      <c r="I8" s="93"/>
    </row>
    <row r="9" spans="2:9" x14ac:dyDescent="0.3">
      <c r="B9" s="93" t="s">
        <v>155</v>
      </c>
      <c r="C9" s="93"/>
      <c r="D9" s="93"/>
      <c r="E9" s="93"/>
      <c r="F9" s="93"/>
      <c r="G9" s="93"/>
      <c r="H9" s="93"/>
      <c r="I9" s="93"/>
    </row>
    <row r="10" spans="2:9" x14ac:dyDescent="0.3">
      <c r="B10" s="93" t="s">
        <v>57</v>
      </c>
      <c r="C10" s="93"/>
      <c r="D10" s="93"/>
      <c r="E10" s="93"/>
      <c r="F10" s="93"/>
      <c r="G10" s="93"/>
      <c r="H10" s="93"/>
      <c r="I10" s="93"/>
    </row>
    <row r="11" spans="2:9" x14ac:dyDescent="0.3">
      <c r="B11" s="94" t="s">
        <v>0</v>
      </c>
      <c r="C11" s="94" t="s">
        <v>1</v>
      </c>
      <c r="D11" s="92" t="s">
        <v>2</v>
      </c>
      <c r="E11" s="95" t="s">
        <v>3</v>
      </c>
      <c r="F11" s="95"/>
      <c r="G11" s="95"/>
      <c r="H11" s="92" t="s">
        <v>4</v>
      </c>
      <c r="I11" s="92" t="s">
        <v>5</v>
      </c>
    </row>
    <row r="12" spans="2:9" ht="48.75" customHeight="1" x14ac:dyDescent="0.3">
      <c r="B12" s="94"/>
      <c r="C12" s="94"/>
      <c r="D12" s="92"/>
      <c r="E12" s="46" t="s">
        <v>6</v>
      </c>
      <c r="F12" s="46" t="s">
        <v>7</v>
      </c>
      <c r="G12" s="46" t="s">
        <v>8</v>
      </c>
      <c r="H12" s="92"/>
      <c r="I12" s="92"/>
    </row>
    <row r="13" spans="2:9" ht="37.5" x14ac:dyDescent="0.3">
      <c r="B13" s="25" t="s">
        <v>63</v>
      </c>
      <c r="C13" s="25"/>
      <c r="D13" s="30"/>
      <c r="E13" s="47"/>
      <c r="F13" s="47"/>
      <c r="G13" s="47"/>
      <c r="H13" s="47"/>
      <c r="I13" s="7"/>
    </row>
    <row r="14" spans="2:9" ht="56.25" x14ac:dyDescent="0.3">
      <c r="B14" s="25" t="s">
        <v>9</v>
      </c>
      <c r="C14" s="25" t="s">
        <v>229</v>
      </c>
      <c r="D14" s="30">
        <v>200</v>
      </c>
      <c r="E14" s="7">
        <v>5.84</v>
      </c>
      <c r="F14" s="7">
        <v>60.7</v>
      </c>
      <c r="G14" s="7">
        <v>26.17</v>
      </c>
      <c r="H14" s="7">
        <v>182.5</v>
      </c>
      <c r="I14" s="7" t="s">
        <v>112</v>
      </c>
    </row>
    <row r="15" spans="2:9" x14ac:dyDescent="0.3">
      <c r="B15" s="25"/>
      <c r="C15" s="43" t="s">
        <v>10</v>
      </c>
      <c r="D15" s="30">
        <v>200</v>
      </c>
      <c r="E15" s="22">
        <v>7.0000000000000007E-2</v>
      </c>
      <c r="F15" s="22">
        <v>0.04</v>
      </c>
      <c r="G15" s="22">
        <v>11.1</v>
      </c>
      <c r="H15" s="22">
        <v>44.4</v>
      </c>
      <c r="I15" s="22" t="s">
        <v>11</v>
      </c>
    </row>
    <row r="16" spans="2:9" ht="37.5" x14ac:dyDescent="0.3">
      <c r="B16" s="25"/>
      <c r="C16" s="43" t="s">
        <v>169</v>
      </c>
      <c r="D16" s="30">
        <v>35</v>
      </c>
      <c r="E16" s="23">
        <v>2.14</v>
      </c>
      <c r="F16" s="23">
        <v>6.6</v>
      </c>
      <c r="G16" s="23">
        <v>12.79</v>
      </c>
      <c r="H16" s="23">
        <v>119</v>
      </c>
      <c r="I16" s="23" t="s">
        <v>170</v>
      </c>
    </row>
    <row r="17" spans="2:18" x14ac:dyDescent="0.3">
      <c r="B17" s="25"/>
      <c r="C17" s="25"/>
      <c r="D17" s="30"/>
      <c r="E17" s="7"/>
      <c r="F17" s="7"/>
      <c r="G17" s="7"/>
      <c r="H17" s="7"/>
      <c r="I17" s="7"/>
    </row>
    <row r="18" spans="2:18" ht="37.5" x14ac:dyDescent="0.3">
      <c r="B18" s="28" t="s">
        <v>64</v>
      </c>
      <c r="C18" s="28"/>
      <c r="D18" s="29">
        <f>SUM(D14:D17)</f>
        <v>435</v>
      </c>
      <c r="E18" s="12">
        <f>SUM(E14:E17)</f>
        <v>8.0500000000000007</v>
      </c>
      <c r="F18" s="12">
        <f>SUM(F14:F17)</f>
        <v>67.34</v>
      </c>
      <c r="G18" s="12">
        <f>SUM(G14:G17)</f>
        <v>50.06</v>
      </c>
      <c r="H18" s="12">
        <f>H14+H15+H16+H17</f>
        <v>345.9</v>
      </c>
      <c r="I18" s="48"/>
    </row>
    <row r="19" spans="2:18" ht="37.5" x14ac:dyDescent="0.3">
      <c r="B19" s="25" t="s">
        <v>14</v>
      </c>
      <c r="C19" s="43" t="s">
        <v>207</v>
      </c>
      <c r="D19" s="30">
        <v>150</v>
      </c>
      <c r="E19" s="22">
        <v>0.04</v>
      </c>
      <c r="F19" s="22">
        <v>0.01</v>
      </c>
      <c r="G19" s="22">
        <v>6.99</v>
      </c>
      <c r="H19" s="22">
        <v>28</v>
      </c>
      <c r="I19" s="22" t="s">
        <v>11</v>
      </c>
    </row>
    <row r="20" spans="2:18" x14ac:dyDescent="0.3">
      <c r="B20" s="25"/>
      <c r="C20" s="43" t="s">
        <v>241</v>
      </c>
      <c r="D20" s="26">
        <v>20</v>
      </c>
      <c r="E20" s="13">
        <v>1.3</v>
      </c>
      <c r="F20" s="13">
        <v>2.88</v>
      </c>
      <c r="G20" s="13">
        <v>14.36</v>
      </c>
      <c r="H20" s="13">
        <v>87.4</v>
      </c>
      <c r="I20" s="13"/>
    </row>
    <row r="21" spans="2:18" ht="56.25" x14ac:dyDescent="0.3">
      <c r="B21" s="28" t="s">
        <v>65</v>
      </c>
      <c r="C21" s="28"/>
      <c r="D21" s="29">
        <f>D19+D20</f>
        <v>170</v>
      </c>
      <c r="E21" s="29">
        <f t="shared" ref="E21:G21" si="0">E19+E20</f>
        <v>1.34</v>
      </c>
      <c r="F21" s="29">
        <f t="shared" si="0"/>
        <v>2.8899999999999997</v>
      </c>
      <c r="G21" s="29">
        <f t="shared" si="0"/>
        <v>21.35</v>
      </c>
      <c r="H21" s="12">
        <f>H19+H20</f>
        <v>115.4</v>
      </c>
      <c r="I21" s="13"/>
    </row>
    <row r="22" spans="2:18" ht="37.5" x14ac:dyDescent="0.3">
      <c r="B22" s="25" t="s">
        <v>16</v>
      </c>
      <c r="C22" s="25" t="s">
        <v>141</v>
      </c>
      <c r="D22" s="26">
        <v>50</v>
      </c>
      <c r="E22" s="13">
        <v>0.41</v>
      </c>
      <c r="F22" s="13">
        <v>2.6</v>
      </c>
      <c r="G22" s="13">
        <v>3.9</v>
      </c>
      <c r="H22" s="13">
        <v>40.9</v>
      </c>
      <c r="I22" s="13" t="s">
        <v>101</v>
      </c>
    </row>
    <row r="23" spans="2:18" ht="75" x14ac:dyDescent="0.3">
      <c r="B23" s="25"/>
      <c r="C23" s="43" t="s">
        <v>134</v>
      </c>
      <c r="D23" s="26">
        <v>200</v>
      </c>
      <c r="E23" s="13">
        <v>1.34</v>
      </c>
      <c r="F23" s="13">
        <v>3.96</v>
      </c>
      <c r="G23" s="13">
        <v>90.1</v>
      </c>
      <c r="H23" s="13">
        <v>76.36</v>
      </c>
      <c r="I23" s="13" t="s">
        <v>98</v>
      </c>
    </row>
    <row r="24" spans="2:18" ht="37.5" x14ac:dyDescent="0.3">
      <c r="B24" s="25"/>
      <c r="C24" s="43" t="s">
        <v>221</v>
      </c>
      <c r="D24" s="26">
        <v>70</v>
      </c>
      <c r="E24" s="13">
        <v>10.1</v>
      </c>
      <c r="F24" s="13">
        <v>8.4</v>
      </c>
      <c r="G24" s="13">
        <v>8.9600000000000009</v>
      </c>
      <c r="H24" s="13">
        <v>152.6</v>
      </c>
      <c r="I24" s="13" t="s">
        <v>173</v>
      </c>
    </row>
    <row r="25" spans="2:18" x14ac:dyDescent="0.3">
      <c r="B25" s="25"/>
      <c r="C25" s="43" t="s">
        <v>174</v>
      </c>
      <c r="D25" s="26">
        <v>30</v>
      </c>
      <c r="E25" s="13">
        <v>0.3</v>
      </c>
      <c r="F25" s="13">
        <v>1.35</v>
      </c>
      <c r="G25" s="13">
        <v>1.8</v>
      </c>
      <c r="H25" s="13">
        <v>20.25</v>
      </c>
      <c r="I25" s="13" t="s">
        <v>175</v>
      </c>
    </row>
    <row r="26" spans="2:18" ht="37.5" x14ac:dyDescent="0.3">
      <c r="B26" s="25"/>
      <c r="C26" s="43" t="s">
        <v>17</v>
      </c>
      <c r="D26" s="26">
        <v>130</v>
      </c>
      <c r="E26" s="13">
        <v>4.8</v>
      </c>
      <c r="F26" s="13">
        <v>3.9</v>
      </c>
      <c r="G26" s="13">
        <v>22.9</v>
      </c>
      <c r="H26" s="13">
        <v>145.9</v>
      </c>
      <c r="I26" s="13" t="s">
        <v>18</v>
      </c>
    </row>
    <row r="27" spans="2:18" x14ac:dyDescent="0.3">
      <c r="B27" s="25"/>
      <c r="C27" s="43" t="s">
        <v>41</v>
      </c>
      <c r="D27" s="30">
        <v>180</v>
      </c>
      <c r="E27" s="7">
        <v>0</v>
      </c>
      <c r="F27" s="7">
        <v>0</v>
      </c>
      <c r="G27" s="7">
        <v>21.15</v>
      </c>
      <c r="H27" s="7">
        <v>80.099999999999994</v>
      </c>
      <c r="I27" s="7" t="s">
        <v>67</v>
      </c>
    </row>
    <row r="28" spans="2:18" ht="33.75" customHeight="1" x14ac:dyDescent="0.3">
      <c r="B28" s="25"/>
      <c r="C28" s="25" t="s">
        <v>58</v>
      </c>
      <c r="D28" s="30">
        <v>25</v>
      </c>
      <c r="E28" s="7">
        <v>2</v>
      </c>
      <c r="F28" s="7">
        <v>0.42</v>
      </c>
      <c r="G28" s="7">
        <v>15.75</v>
      </c>
      <c r="H28" s="7">
        <v>78</v>
      </c>
      <c r="I28" s="7" t="s">
        <v>12</v>
      </c>
    </row>
    <row r="29" spans="2:18" x14ac:dyDescent="0.3">
      <c r="B29" s="25"/>
      <c r="C29" s="43" t="s">
        <v>59</v>
      </c>
      <c r="D29" s="26">
        <v>30</v>
      </c>
      <c r="E29" s="13">
        <v>3.3</v>
      </c>
      <c r="F29" s="13">
        <v>0.54</v>
      </c>
      <c r="G29" s="13">
        <v>19.2</v>
      </c>
      <c r="H29" s="13">
        <v>95.1</v>
      </c>
      <c r="I29" s="13" t="s">
        <v>12</v>
      </c>
    </row>
    <row r="30" spans="2:18" x14ac:dyDescent="0.3">
      <c r="B30" s="28" t="s">
        <v>66</v>
      </c>
      <c r="C30" s="28"/>
      <c r="D30" s="29">
        <f>SUM(D22:D29)</f>
        <v>715</v>
      </c>
      <c r="E30" s="12">
        <f>SUM(E22:E29)</f>
        <v>22.25</v>
      </c>
      <c r="F30" s="12">
        <f>SUM(F22:F29)</f>
        <v>21.17</v>
      </c>
      <c r="G30" s="12">
        <f>SUM(G22:G29)</f>
        <v>183.76</v>
      </c>
      <c r="H30" s="12">
        <f>SUM(H22:H29)</f>
        <v>689.21</v>
      </c>
      <c r="I30" s="49"/>
      <c r="R30" s="86"/>
    </row>
    <row r="31" spans="2:18" x14ac:dyDescent="0.3">
      <c r="B31" s="25"/>
      <c r="C31" s="28"/>
      <c r="D31" s="29"/>
      <c r="E31" s="12"/>
      <c r="F31" s="12"/>
      <c r="G31" s="12"/>
      <c r="H31" s="12"/>
      <c r="I31" s="49"/>
      <c r="Q31" s="1" t="s">
        <v>30</v>
      </c>
    </row>
    <row r="32" spans="2:18" s="14" customFormat="1" ht="37.5" x14ac:dyDescent="0.3">
      <c r="B32" s="50" t="s">
        <v>20</v>
      </c>
      <c r="C32" s="25" t="s">
        <v>144</v>
      </c>
      <c r="D32" s="26">
        <v>154</v>
      </c>
      <c r="E32" s="13">
        <v>5.6</v>
      </c>
      <c r="F32" s="13">
        <v>6.6</v>
      </c>
      <c r="G32" s="13">
        <v>26.4</v>
      </c>
      <c r="H32" s="13">
        <v>187</v>
      </c>
      <c r="I32" s="13" t="s">
        <v>50</v>
      </c>
    </row>
    <row r="33" spans="2:9" x14ac:dyDescent="0.3">
      <c r="B33" s="25"/>
      <c r="C33" s="43" t="s">
        <v>10</v>
      </c>
      <c r="D33" s="30">
        <v>200</v>
      </c>
      <c r="E33" s="22">
        <v>7.0000000000000007E-2</v>
      </c>
      <c r="F33" s="22">
        <v>0.04</v>
      </c>
      <c r="G33" s="22">
        <v>11.1</v>
      </c>
      <c r="H33" s="22">
        <v>44.4</v>
      </c>
      <c r="I33" s="22" t="s">
        <v>11</v>
      </c>
    </row>
    <row r="34" spans="2:9" x14ac:dyDescent="0.3">
      <c r="B34" s="25"/>
      <c r="C34" s="43" t="s">
        <v>76</v>
      </c>
      <c r="D34" s="30">
        <v>50</v>
      </c>
      <c r="E34" s="7">
        <v>6.58</v>
      </c>
      <c r="F34" s="7">
        <v>3.91</v>
      </c>
      <c r="G34" s="7">
        <v>31.5</v>
      </c>
      <c r="H34" s="7">
        <v>158.57</v>
      </c>
      <c r="I34" s="7" t="s">
        <v>29</v>
      </c>
    </row>
    <row r="35" spans="2:9" ht="33.75" customHeight="1" x14ac:dyDescent="0.3">
      <c r="B35" s="25"/>
      <c r="C35" s="25" t="s">
        <v>58</v>
      </c>
      <c r="D35" s="30">
        <v>25</v>
      </c>
      <c r="E35" s="7">
        <v>2</v>
      </c>
      <c r="F35" s="7">
        <v>0.42</v>
      </c>
      <c r="G35" s="7">
        <v>15.75</v>
      </c>
      <c r="H35" s="7">
        <v>78</v>
      </c>
      <c r="I35" s="7" t="s">
        <v>12</v>
      </c>
    </row>
    <row r="36" spans="2:9" ht="56.25" x14ac:dyDescent="0.3">
      <c r="B36" s="28" t="s">
        <v>93</v>
      </c>
      <c r="C36" s="28"/>
      <c r="D36" s="53">
        <f>SUM(D32:D35)</f>
        <v>429</v>
      </c>
      <c r="E36" s="54">
        <f>SUM(E32:E35)</f>
        <v>14.25</v>
      </c>
      <c r="F36" s="54">
        <f>SUM(F32:F35)</f>
        <v>10.97</v>
      </c>
      <c r="G36" s="54">
        <f>SUM(G32:G35)</f>
        <v>84.75</v>
      </c>
      <c r="H36" s="54">
        <f>SUM(H32:H35)</f>
        <v>467.97</v>
      </c>
      <c r="I36" s="7"/>
    </row>
    <row r="37" spans="2:9" x14ac:dyDescent="0.3">
      <c r="B37" s="25"/>
      <c r="C37" s="28" t="s">
        <v>21</v>
      </c>
      <c r="D37" s="53">
        <f>D36+D30+D21+D18</f>
        <v>1749</v>
      </c>
      <c r="E37" s="53">
        <f>E36+E30+E21+E18</f>
        <v>45.89</v>
      </c>
      <c r="F37" s="53">
        <f>F36+F30+F21+F18</f>
        <v>102.37</v>
      </c>
      <c r="G37" s="53">
        <f>G36+G30+G21+G18</f>
        <v>339.92</v>
      </c>
      <c r="H37" s="53">
        <f>H18+H21+H30+H36</f>
        <v>1618.48</v>
      </c>
      <c r="I37" s="49"/>
    </row>
    <row r="38" spans="2:9" x14ac:dyDescent="0.3">
      <c r="B38" s="21"/>
      <c r="C38" s="21"/>
      <c r="D38" s="21"/>
      <c r="E38" s="42"/>
      <c r="F38" s="42"/>
      <c r="G38" s="55">
        <f>(H37*100)/1800</f>
        <v>89.915555555555557</v>
      </c>
      <c r="H38" s="42" t="s">
        <v>60</v>
      </c>
      <c r="I38" s="42"/>
    </row>
    <row r="39" spans="2:9" x14ac:dyDescent="0.3">
      <c r="B39" s="21"/>
      <c r="C39" s="21"/>
      <c r="D39" s="21"/>
      <c r="E39" s="42"/>
      <c r="F39" s="42"/>
      <c r="G39" s="42"/>
      <c r="H39" s="42"/>
      <c r="I39" s="42"/>
    </row>
    <row r="40" spans="2:9" x14ac:dyDescent="0.3">
      <c r="B40" s="21"/>
      <c r="C40" s="21"/>
      <c r="D40" s="21"/>
      <c r="E40" s="42"/>
      <c r="F40" s="42"/>
      <c r="G40" s="42"/>
      <c r="H40" s="42"/>
      <c r="I40" s="42"/>
    </row>
    <row r="41" spans="2:9" x14ac:dyDescent="0.3">
      <c r="B41" s="101" t="s">
        <v>0</v>
      </c>
      <c r="C41" s="101" t="s">
        <v>1</v>
      </c>
      <c r="D41" s="100" t="s">
        <v>2</v>
      </c>
      <c r="E41" s="102" t="s">
        <v>3</v>
      </c>
      <c r="F41" s="102"/>
      <c r="G41" s="102"/>
      <c r="H41" s="100" t="s">
        <v>4</v>
      </c>
      <c r="I41" s="100" t="s">
        <v>5</v>
      </c>
    </row>
    <row r="42" spans="2:9" ht="31.5" customHeight="1" x14ac:dyDescent="0.3">
      <c r="B42" s="101"/>
      <c r="C42" s="101"/>
      <c r="D42" s="100"/>
      <c r="E42" s="47" t="s">
        <v>6</v>
      </c>
      <c r="F42" s="47" t="s">
        <v>7</v>
      </c>
      <c r="G42" s="47" t="s">
        <v>8</v>
      </c>
      <c r="H42" s="100"/>
      <c r="I42" s="100"/>
    </row>
    <row r="43" spans="2:9" x14ac:dyDescent="0.3">
      <c r="B43" s="25" t="s">
        <v>22</v>
      </c>
      <c r="C43" s="25"/>
      <c r="D43" s="30"/>
      <c r="E43" s="7"/>
      <c r="F43" s="8"/>
      <c r="G43" s="8"/>
      <c r="H43" s="8"/>
      <c r="I43" s="7"/>
    </row>
    <row r="44" spans="2:9" ht="37.5" x14ac:dyDescent="0.3">
      <c r="B44" s="25" t="s">
        <v>9</v>
      </c>
      <c r="C44" s="25" t="s">
        <v>230</v>
      </c>
      <c r="D44" s="26">
        <v>200</v>
      </c>
      <c r="E44" s="7">
        <v>4.5999999999999996</v>
      </c>
      <c r="F44" s="45">
        <v>6.75</v>
      </c>
      <c r="G44" s="7">
        <v>21.61</v>
      </c>
      <c r="H44" s="7">
        <v>192.5</v>
      </c>
      <c r="I44" s="7" t="s">
        <v>177</v>
      </c>
    </row>
    <row r="45" spans="2:9" x14ac:dyDescent="0.3">
      <c r="B45" s="25"/>
      <c r="C45" s="25" t="s">
        <v>10</v>
      </c>
      <c r="D45" s="26">
        <v>180</v>
      </c>
      <c r="E45" s="7">
        <v>0.06</v>
      </c>
      <c r="F45" s="8">
        <v>0.03</v>
      </c>
      <c r="G45" s="7">
        <v>9.99</v>
      </c>
      <c r="H45" s="7">
        <v>39.96</v>
      </c>
      <c r="I45" s="7" t="s">
        <v>11</v>
      </c>
    </row>
    <row r="46" spans="2:9" x14ac:dyDescent="0.3">
      <c r="B46" s="25"/>
      <c r="C46" s="43" t="s">
        <v>179</v>
      </c>
      <c r="D46" s="30">
        <v>30</v>
      </c>
      <c r="E46" s="37">
        <v>3.36</v>
      </c>
      <c r="F46" s="37">
        <v>1.29</v>
      </c>
      <c r="G46" s="37">
        <v>19.739999999999998</v>
      </c>
      <c r="H46" s="37">
        <v>104.1</v>
      </c>
      <c r="I46" s="37" t="s">
        <v>99</v>
      </c>
    </row>
    <row r="47" spans="2:9" x14ac:dyDescent="0.3">
      <c r="B47" s="25"/>
      <c r="C47" s="43" t="s">
        <v>25</v>
      </c>
      <c r="D47" s="30">
        <v>10</v>
      </c>
      <c r="E47" s="7">
        <v>2.63</v>
      </c>
      <c r="F47" s="8">
        <v>2.66</v>
      </c>
      <c r="G47" s="7">
        <v>0</v>
      </c>
      <c r="H47" s="7">
        <v>34</v>
      </c>
      <c r="I47" s="7" t="s">
        <v>100</v>
      </c>
    </row>
    <row r="48" spans="2:9" ht="37.5" x14ac:dyDescent="0.3">
      <c r="B48" s="28" t="s">
        <v>64</v>
      </c>
      <c r="C48" s="28"/>
      <c r="D48" s="29">
        <f>SUM(D44:D47)</f>
        <v>420</v>
      </c>
      <c r="E48" s="12">
        <f>SUM(E44:E47)</f>
        <v>10.649999999999999</v>
      </c>
      <c r="F48" s="9">
        <f>SUM(F44:F47)</f>
        <v>10.73</v>
      </c>
      <c r="G48" s="12">
        <f>SUM(G44:G47)</f>
        <v>51.34</v>
      </c>
      <c r="H48" s="12">
        <f>SUM(H44:H47)</f>
        <v>370.56</v>
      </c>
      <c r="I48" s="48"/>
    </row>
    <row r="49" spans="1:9" x14ac:dyDescent="0.3">
      <c r="B49" s="25"/>
      <c r="C49" s="50" t="s">
        <v>239</v>
      </c>
      <c r="D49" s="66">
        <v>105</v>
      </c>
      <c r="E49" s="35">
        <v>2.9</v>
      </c>
      <c r="F49" s="31">
        <v>2.5</v>
      </c>
      <c r="G49" s="35">
        <v>4.8</v>
      </c>
      <c r="H49" s="35">
        <v>60</v>
      </c>
      <c r="I49" s="7" t="s">
        <v>250</v>
      </c>
    </row>
    <row r="50" spans="1:9" ht="56.25" x14ac:dyDescent="0.3">
      <c r="B50" s="28" t="s">
        <v>65</v>
      </c>
      <c r="C50" s="28"/>
      <c r="D50" s="29">
        <f>SUM(D49)</f>
        <v>105</v>
      </c>
      <c r="E50" s="12">
        <f>SUM(E49)</f>
        <v>2.9</v>
      </c>
      <c r="F50" s="9">
        <f>SUM(F49)</f>
        <v>2.5</v>
      </c>
      <c r="G50" s="12">
        <f>SUM(G49)</f>
        <v>4.8</v>
      </c>
      <c r="H50" s="12">
        <f>SUM(H49)</f>
        <v>60</v>
      </c>
      <c r="I50" s="7"/>
    </row>
    <row r="51" spans="1:9" s="32" customFormat="1" ht="56.25" x14ac:dyDescent="0.3">
      <c r="B51" s="56" t="s">
        <v>16</v>
      </c>
      <c r="C51" s="25" t="s">
        <v>247</v>
      </c>
      <c r="D51" s="30">
        <v>50</v>
      </c>
      <c r="E51" s="7">
        <v>0.33</v>
      </c>
      <c r="F51" s="7">
        <v>2.5299999999999998</v>
      </c>
      <c r="G51" s="7">
        <v>4.5199999999999996</v>
      </c>
      <c r="H51" s="7">
        <v>43.7</v>
      </c>
      <c r="I51" s="7" t="s">
        <v>62</v>
      </c>
    </row>
    <row r="52" spans="1:9" x14ac:dyDescent="0.3">
      <c r="B52" s="25"/>
      <c r="C52" s="57" t="s">
        <v>108</v>
      </c>
      <c r="D52" s="26">
        <v>200</v>
      </c>
      <c r="E52" s="13">
        <v>2.1</v>
      </c>
      <c r="F52" s="10">
        <v>3.4</v>
      </c>
      <c r="G52" s="13">
        <v>9.3000000000000007</v>
      </c>
      <c r="H52" s="35">
        <v>77</v>
      </c>
      <c r="I52" s="13" t="s">
        <v>107</v>
      </c>
    </row>
    <row r="53" spans="1:9" x14ac:dyDescent="0.3">
      <c r="B53" s="25"/>
      <c r="C53" s="57" t="s">
        <v>36</v>
      </c>
      <c r="D53" s="26">
        <v>160</v>
      </c>
      <c r="E53" s="13">
        <v>15.14</v>
      </c>
      <c r="F53" s="10">
        <v>19.63</v>
      </c>
      <c r="G53" s="13">
        <v>25.28</v>
      </c>
      <c r="H53" s="35">
        <v>341.3</v>
      </c>
      <c r="I53" s="13" t="s">
        <v>109</v>
      </c>
    </row>
    <row r="54" spans="1:9" ht="37.5" x14ac:dyDescent="0.3">
      <c r="A54" s="1" t="s">
        <v>85</v>
      </c>
      <c r="B54" s="25"/>
      <c r="C54" s="43" t="s">
        <v>19</v>
      </c>
      <c r="D54" s="26">
        <v>180</v>
      </c>
      <c r="E54" s="13">
        <v>0.4</v>
      </c>
      <c r="F54" s="13">
        <v>1.7999999999999999E-2</v>
      </c>
      <c r="G54" s="13">
        <v>25</v>
      </c>
      <c r="H54" s="13">
        <v>101.7</v>
      </c>
      <c r="I54" s="13" t="s">
        <v>27</v>
      </c>
    </row>
    <row r="55" spans="1:9" ht="33.75" customHeight="1" x14ac:dyDescent="0.3">
      <c r="B55" s="25"/>
      <c r="C55" s="25" t="s">
        <v>58</v>
      </c>
      <c r="D55" s="30">
        <v>25</v>
      </c>
      <c r="E55" s="7">
        <v>2</v>
      </c>
      <c r="F55" s="7">
        <v>0.42</v>
      </c>
      <c r="G55" s="7">
        <v>15.75</v>
      </c>
      <c r="H55" s="7">
        <v>78</v>
      </c>
      <c r="I55" s="7" t="s">
        <v>12</v>
      </c>
    </row>
    <row r="56" spans="1:9" x14ac:dyDescent="0.3">
      <c r="B56" s="25"/>
      <c r="C56" s="43" t="s">
        <v>59</v>
      </c>
      <c r="D56" s="26">
        <v>30</v>
      </c>
      <c r="E56" s="13">
        <v>3.3</v>
      </c>
      <c r="F56" s="13">
        <v>0.54</v>
      </c>
      <c r="G56" s="13">
        <v>19.2</v>
      </c>
      <c r="H56" s="13">
        <v>95.1</v>
      </c>
      <c r="I56" s="13" t="s">
        <v>12</v>
      </c>
    </row>
    <row r="57" spans="1:9" x14ac:dyDescent="0.3">
      <c r="B57" s="25"/>
      <c r="C57" s="28" t="s">
        <v>13</v>
      </c>
      <c r="D57" s="29">
        <f>SUM(D51:D56)</f>
        <v>645</v>
      </c>
      <c r="E57" s="12">
        <f>SUM(E51:E56)</f>
        <v>23.27</v>
      </c>
      <c r="F57" s="9">
        <f>SUM(F51:F56)</f>
        <v>26.538</v>
      </c>
      <c r="G57" s="12">
        <f>SUM(G51:G56)</f>
        <v>99.05</v>
      </c>
      <c r="H57" s="12">
        <f>SUM(H51:H56)</f>
        <v>736.80000000000007</v>
      </c>
      <c r="I57" s="54"/>
    </row>
    <row r="58" spans="1:9" s="14" customFormat="1" ht="37.5" x14ac:dyDescent="0.3">
      <c r="B58" s="50" t="s">
        <v>20</v>
      </c>
      <c r="C58" s="50" t="s">
        <v>145</v>
      </c>
      <c r="D58" s="58">
        <v>150</v>
      </c>
      <c r="E58" s="59">
        <v>13.27</v>
      </c>
      <c r="F58" s="60">
        <v>23.75</v>
      </c>
      <c r="G58" s="59">
        <v>2.65</v>
      </c>
      <c r="H58" s="59">
        <v>277.05</v>
      </c>
      <c r="I58" s="59" t="s">
        <v>113</v>
      </c>
    </row>
    <row r="59" spans="1:9" ht="33.75" customHeight="1" x14ac:dyDescent="0.3">
      <c r="B59" s="25"/>
      <c r="C59" s="25" t="s">
        <v>58</v>
      </c>
      <c r="D59" s="30">
        <v>30</v>
      </c>
      <c r="E59" s="7">
        <v>2.4</v>
      </c>
      <c r="F59" s="7">
        <v>0.5</v>
      </c>
      <c r="G59" s="7">
        <v>18.899999999999999</v>
      </c>
      <c r="H59" s="7">
        <v>93.6</v>
      </c>
      <c r="I59" s="7" t="s">
        <v>12</v>
      </c>
    </row>
    <row r="60" spans="1:9" ht="33.75" customHeight="1" x14ac:dyDescent="0.3">
      <c r="B60" s="25"/>
      <c r="C60" s="43" t="s">
        <v>37</v>
      </c>
      <c r="D60" s="30">
        <v>100</v>
      </c>
      <c r="E60" s="7">
        <v>1.5</v>
      </c>
      <c r="F60" s="8">
        <v>0.5</v>
      </c>
      <c r="G60" s="7">
        <v>21</v>
      </c>
      <c r="H60" s="7">
        <v>95</v>
      </c>
      <c r="I60" s="7" t="s">
        <v>38</v>
      </c>
    </row>
    <row r="61" spans="1:9" x14ac:dyDescent="0.3">
      <c r="B61" s="25"/>
      <c r="C61" s="43" t="s">
        <v>10</v>
      </c>
      <c r="D61" s="30">
        <v>200</v>
      </c>
      <c r="E61" s="22">
        <v>7.0000000000000007E-2</v>
      </c>
      <c r="F61" s="22">
        <v>0.04</v>
      </c>
      <c r="G61" s="22">
        <v>11.1</v>
      </c>
      <c r="H61" s="22">
        <v>44.4</v>
      </c>
      <c r="I61" s="7" t="s">
        <v>42</v>
      </c>
    </row>
    <row r="62" spans="1:9" ht="56.25" x14ac:dyDescent="0.3">
      <c r="B62" s="28" t="s">
        <v>93</v>
      </c>
      <c r="C62" s="28"/>
      <c r="D62" s="29">
        <f>SUM(D58:D61)</f>
        <v>480</v>
      </c>
      <c r="E62" s="12">
        <f>SUM(E58:E61)</f>
        <v>17.240000000000002</v>
      </c>
      <c r="F62" s="9">
        <f>SUM(F58:F61)</f>
        <v>24.79</v>
      </c>
      <c r="G62" s="12">
        <f>SUM(G58:G61)</f>
        <v>53.65</v>
      </c>
      <c r="H62" s="12">
        <f>SUM(H58:H61)</f>
        <v>510.04999999999995</v>
      </c>
      <c r="I62" s="13"/>
    </row>
    <row r="63" spans="1:9" x14ac:dyDescent="0.3">
      <c r="B63" s="25"/>
      <c r="C63" s="28"/>
      <c r="D63" s="53">
        <f>D62+D57+D50+D48</f>
        <v>1650</v>
      </c>
      <c r="E63" s="54">
        <f>E62+E57+E50+E48</f>
        <v>54.06</v>
      </c>
      <c r="F63" s="61">
        <f>F62+F57+F50+F48</f>
        <v>64.558000000000007</v>
      </c>
      <c r="G63" s="54">
        <f>G62+G57+G50+G48</f>
        <v>208.84</v>
      </c>
      <c r="H63" s="54">
        <f>H62+H57+H50+H48</f>
        <v>1677.4099999999999</v>
      </c>
      <c r="I63" s="62"/>
    </row>
    <row r="64" spans="1:9" x14ac:dyDescent="0.3">
      <c r="B64" s="21"/>
      <c r="C64" s="21"/>
      <c r="D64" s="21"/>
      <c r="E64" s="42"/>
      <c r="F64" s="42"/>
      <c r="G64" s="63">
        <f>(H63*100)/1800</f>
        <v>93.189444444444447</v>
      </c>
      <c r="H64" s="42" t="s">
        <v>60</v>
      </c>
      <c r="I64" s="42"/>
    </row>
    <row r="65" spans="2:9" x14ac:dyDescent="0.3">
      <c r="B65" s="21"/>
      <c r="C65" s="21"/>
      <c r="D65" s="21"/>
      <c r="E65" s="42"/>
      <c r="F65" s="42"/>
      <c r="G65" s="42"/>
      <c r="H65" s="42"/>
      <c r="I65" s="42"/>
    </row>
    <row r="66" spans="2:9" x14ac:dyDescent="0.3">
      <c r="B66" s="94" t="s">
        <v>0</v>
      </c>
      <c r="C66" s="94" t="s">
        <v>1</v>
      </c>
      <c r="D66" s="94" t="s">
        <v>2</v>
      </c>
      <c r="E66" s="95" t="s">
        <v>3</v>
      </c>
      <c r="F66" s="95"/>
      <c r="G66" s="95"/>
      <c r="H66" s="94" t="s">
        <v>4</v>
      </c>
      <c r="I66" s="94" t="s">
        <v>5</v>
      </c>
    </row>
    <row r="67" spans="2:9" ht="30.75" customHeight="1" x14ac:dyDescent="0.3">
      <c r="B67" s="94"/>
      <c r="C67" s="94"/>
      <c r="D67" s="94"/>
      <c r="E67" s="46" t="s">
        <v>6</v>
      </c>
      <c r="F67" s="46" t="s">
        <v>7</v>
      </c>
      <c r="G67" s="46" t="s">
        <v>8</v>
      </c>
      <c r="H67" s="94"/>
      <c r="I67" s="94"/>
    </row>
    <row r="68" spans="2:9" x14ac:dyDescent="0.3">
      <c r="B68" s="25" t="s">
        <v>31</v>
      </c>
      <c r="C68" s="25"/>
      <c r="D68" s="30"/>
      <c r="E68" s="7"/>
      <c r="F68" s="7"/>
      <c r="G68" s="7"/>
      <c r="H68" s="7"/>
      <c r="I68" s="7"/>
    </row>
    <row r="69" spans="2:9" ht="37.5" x14ac:dyDescent="0.3">
      <c r="B69" s="25" t="s">
        <v>9</v>
      </c>
      <c r="C69" s="25" t="s">
        <v>116</v>
      </c>
      <c r="D69" s="30">
        <v>200</v>
      </c>
      <c r="E69" s="7">
        <v>5.74</v>
      </c>
      <c r="F69" s="7">
        <v>5.21</v>
      </c>
      <c r="G69" s="7">
        <v>18.829999999999998</v>
      </c>
      <c r="H69" s="7">
        <v>145.19999999999999</v>
      </c>
      <c r="I69" s="7" t="s">
        <v>114</v>
      </c>
    </row>
    <row r="70" spans="2:9" x14ac:dyDescent="0.3">
      <c r="B70" s="25"/>
      <c r="C70" s="25" t="s">
        <v>32</v>
      </c>
      <c r="D70" s="30">
        <v>200</v>
      </c>
      <c r="E70" s="7">
        <v>4.0999999999999996</v>
      </c>
      <c r="F70" s="7">
        <v>3.5</v>
      </c>
      <c r="G70" s="7">
        <v>17.5</v>
      </c>
      <c r="H70" s="7">
        <v>101.1</v>
      </c>
      <c r="I70" s="7" t="s">
        <v>33</v>
      </c>
    </row>
    <row r="71" spans="2:9" ht="37.5" x14ac:dyDescent="0.3">
      <c r="B71" s="25"/>
      <c r="C71" s="43" t="s">
        <v>169</v>
      </c>
      <c r="D71" s="30">
        <v>35</v>
      </c>
      <c r="E71" s="23">
        <v>2.14</v>
      </c>
      <c r="F71" s="23">
        <v>6.6</v>
      </c>
      <c r="G71" s="23">
        <v>12.79</v>
      </c>
      <c r="H71" s="23">
        <v>119</v>
      </c>
      <c r="I71" s="23" t="s">
        <v>170</v>
      </c>
    </row>
    <row r="72" spans="2:9" ht="37.5" x14ac:dyDescent="0.3">
      <c r="B72" s="28" t="s">
        <v>64</v>
      </c>
      <c r="C72" s="64"/>
      <c r="D72" s="29">
        <f>SUM(D69:D71)</f>
        <v>435</v>
      </c>
      <c r="E72" s="12">
        <f>SUM(E69:E71)</f>
        <v>11.98</v>
      </c>
      <c r="F72" s="12">
        <f>SUM(F69:F71)</f>
        <v>15.31</v>
      </c>
      <c r="G72" s="12">
        <f>SUM(G69:G71)</f>
        <v>49.12</v>
      </c>
      <c r="H72" s="12">
        <f>SUM(H69:H71)</f>
        <v>365.29999999999995</v>
      </c>
      <c r="I72" s="7"/>
    </row>
    <row r="73" spans="2:9" ht="37.5" x14ac:dyDescent="0.3">
      <c r="B73" s="25"/>
      <c r="C73" s="43" t="s">
        <v>207</v>
      </c>
      <c r="D73" s="30">
        <v>150</v>
      </c>
      <c r="E73" s="22">
        <v>0.05</v>
      </c>
      <c r="F73" s="22">
        <v>0.03</v>
      </c>
      <c r="G73" s="22">
        <v>8.32</v>
      </c>
      <c r="H73" s="22">
        <v>33.299999999999997</v>
      </c>
      <c r="I73" s="7" t="s">
        <v>42</v>
      </c>
    </row>
    <row r="74" spans="2:9" x14ac:dyDescent="0.3">
      <c r="B74" s="25"/>
      <c r="C74" s="43" t="s">
        <v>241</v>
      </c>
      <c r="D74" s="26">
        <v>14</v>
      </c>
      <c r="E74" s="13">
        <v>1.03</v>
      </c>
      <c r="F74" s="13">
        <v>1.54</v>
      </c>
      <c r="G74" s="13">
        <v>9.9</v>
      </c>
      <c r="H74" s="13">
        <v>57.5</v>
      </c>
      <c r="I74" s="13"/>
    </row>
    <row r="75" spans="2:9" ht="56.25" x14ac:dyDescent="0.3">
      <c r="B75" s="28" t="s">
        <v>65</v>
      </c>
      <c r="C75" s="64"/>
      <c r="D75" s="29">
        <f>SUM(D73)</f>
        <v>150</v>
      </c>
      <c r="E75" s="12">
        <f>E73+E74</f>
        <v>1.08</v>
      </c>
      <c r="F75" s="12">
        <f t="shared" ref="F75:H75" si="1">F73+F74</f>
        <v>1.57</v>
      </c>
      <c r="G75" s="12">
        <f t="shared" si="1"/>
        <v>18.22</v>
      </c>
      <c r="H75" s="12">
        <f t="shared" si="1"/>
        <v>90.8</v>
      </c>
      <c r="I75" s="12"/>
    </row>
    <row r="76" spans="2:9" ht="37.5" x14ac:dyDescent="0.3">
      <c r="B76" s="25" t="s">
        <v>16</v>
      </c>
      <c r="C76" s="65" t="s">
        <v>102</v>
      </c>
      <c r="D76" s="66">
        <v>50</v>
      </c>
      <c r="E76" s="35">
        <v>0.61</v>
      </c>
      <c r="F76" s="31">
        <v>4.8000000000000001E-2</v>
      </c>
      <c r="G76" s="35">
        <v>5.8</v>
      </c>
      <c r="H76" s="35">
        <v>26.15</v>
      </c>
      <c r="I76" s="35" t="s">
        <v>101</v>
      </c>
    </row>
    <row r="77" spans="2:9" ht="75" x14ac:dyDescent="0.3">
      <c r="B77" s="25"/>
      <c r="C77" s="25" t="s">
        <v>146</v>
      </c>
      <c r="D77" s="26">
        <v>200</v>
      </c>
      <c r="E77" s="13">
        <v>2.23</v>
      </c>
      <c r="F77" s="13">
        <v>2.63</v>
      </c>
      <c r="G77" s="13">
        <v>10.24</v>
      </c>
      <c r="H77" s="13">
        <v>73.599999999999994</v>
      </c>
      <c r="I77" s="7" t="s">
        <v>78</v>
      </c>
    </row>
    <row r="78" spans="2:9" ht="37.5" x14ac:dyDescent="0.3">
      <c r="B78" s="25"/>
      <c r="C78" s="25" t="s">
        <v>142</v>
      </c>
      <c r="D78" s="30">
        <v>70</v>
      </c>
      <c r="E78" s="7">
        <v>5.99</v>
      </c>
      <c r="F78" s="7">
        <v>7.2</v>
      </c>
      <c r="G78" s="7">
        <v>2.31</v>
      </c>
      <c r="H78" s="7">
        <v>110.5</v>
      </c>
      <c r="I78" s="7" t="s">
        <v>26</v>
      </c>
    </row>
    <row r="79" spans="2:9" s="32" customFormat="1" x14ac:dyDescent="0.3">
      <c r="B79" s="56"/>
      <c r="C79" s="56" t="s">
        <v>147</v>
      </c>
      <c r="D79" s="38">
        <v>134</v>
      </c>
      <c r="E79" s="34">
        <v>12.74</v>
      </c>
      <c r="F79" s="34">
        <v>4.42</v>
      </c>
      <c r="G79" s="34">
        <v>28.75</v>
      </c>
      <c r="H79" s="34">
        <v>208.1</v>
      </c>
      <c r="I79" s="34" t="s">
        <v>118</v>
      </c>
    </row>
    <row r="80" spans="2:9" s="14" customFormat="1" ht="150" x14ac:dyDescent="0.3">
      <c r="B80" s="50"/>
      <c r="C80" s="91" t="s">
        <v>240</v>
      </c>
      <c r="D80" s="66">
        <v>180</v>
      </c>
      <c r="E80" s="35">
        <v>0</v>
      </c>
      <c r="F80" s="31">
        <v>0</v>
      </c>
      <c r="G80" s="35">
        <v>13.5</v>
      </c>
      <c r="H80" s="35">
        <v>234</v>
      </c>
      <c r="I80" s="35" t="s">
        <v>99</v>
      </c>
    </row>
    <row r="81" spans="2:10" ht="33.75" customHeight="1" x14ac:dyDescent="0.3">
      <c r="B81" s="25"/>
      <c r="C81" s="25" t="s">
        <v>58</v>
      </c>
      <c r="D81" s="30">
        <v>25</v>
      </c>
      <c r="E81" s="7">
        <v>2</v>
      </c>
      <c r="F81" s="7">
        <v>0.42</v>
      </c>
      <c r="G81" s="7">
        <v>15.75</v>
      </c>
      <c r="H81" s="7">
        <v>78</v>
      </c>
      <c r="I81" s="7" t="s">
        <v>12</v>
      </c>
    </row>
    <row r="82" spans="2:10" x14ac:dyDescent="0.3">
      <c r="B82" s="25"/>
      <c r="C82" s="43" t="s">
        <v>59</v>
      </c>
      <c r="D82" s="26">
        <v>30</v>
      </c>
      <c r="E82" s="13">
        <v>3.3</v>
      </c>
      <c r="F82" s="13">
        <v>0.54</v>
      </c>
      <c r="G82" s="13">
        <v>19.2</v>
      </c>
      <c r="H82" s="13">
        <v>95.1</v>
      </c>
      <c r="I82" s="13" t="s">
        <v>12</v>
      </c>
    </row>
    <row r="83" spans="2:10" x14ac:dyDescent="0.3">
      <c r="B83" s="28" t="s">
        <v>66</v>
      </c>
      <c r="C83" s="28"/>
      <c r="D83" s="29">
        <f>SUM(D76:D82)</f>
        <v>689</v>
      </c>
      <c r="E83" s="12">
        <f>SUM(E76:E82)</f>
        <v>26.87</v>
      </c>
      <c r="F83" s="12">
        <f>SUM(F76:F82)</f>
        <v>15.257999999999999</v>
      </c>
      <c r="G83" s="12">
        <f>SUM(G76:G82)</f>
        <v>95.55</v>
      </c>
      <c r="H83" s="12">
        <f>SUM(H76:H82)</f>
        <v>825.45</v>
      </c>
      <c r="I83" s="62"/>
    </row>
    <row r="84" spans="2:10" ht="37.5" x14ac:dyDescent="0.3">
      <c r="B84" s="25" t="s">
        <v>20</v>
      </c>
      <c r="C84" s="43"/>
      <c r="D84" s="30"/>
      <c r="E84" s="7"/>
      <c r="F84" s="7"/>
      <c r="G84" s="7"/>
      <c r="H84" s="7"/>
      <c r="I84" s="13"/>
    </row>
    <row r="85" spans="2:10" ht="37.5" x14ac:dyDescent="0.3">
      <c r="B85" s="25"/>
      <c r="C85" s="18" t="s">
        <v>148</v>
      </c>
      <c r="D85" s="15">
        <v>154</v>
      </c>
      <c r="E85" s="15">
        <v>6.1</v>
      </c>
      <c r="F85" s="15">
        <v>5.7</v>
      </c>
      <c r="G85" s="15">
        <v>55.9</v>
      </c>
      <c r="H85" s="15">
        <v>296</v>
      </c>
      <c r="I85" s="15" t="s">
        <v>120</v>
      </c>
    </row>
    <row r="86" spans="2:10" x14ac:dyDescent="0.3">
      <c r="B86" s="25"/>
      <c r="C86" s="43" t="s">
        <v>10</v>
      </c>
      <c r="D86" s="30">
        <v>200</v>
      </c>
      <c r="E86" s="22">
        <v>7.0000000000000007E-2</v>
      </c>
      <c r="F86" s="22">
        <v>0.04</v>
      </c>
      <c r="G86" s="22">
        <v>11.1</v>
      </c>
      <c r="H86" s="22">
        <v>44.4</v>
      </c>
      <c r="I86" s="7" t="s">
        <v>42</v>
      </c>
    </row>
    <row r="87" spans="2:10" ht="33.75" customHeight="1" x14ac:dyDescent="0.3">
      <c r="B87" s="25"/>
      <c r="C87" s="25" t="s">
        <v>58</v>
      </c>
      <c r="D87" s="30">
        <v>25</v>
      </c>
      <c r="E87" s="7">
        <v>2</v>
      </c>
      <c r="F87" s="7">
        <v>0.42</v>
      </c>
      <c r="G87" s="7">
        <v>15.75</v>
      </c>
      <c r="H87" s="7">
        <v>78</v>
      </c>
      <c r="I87" s="7" t="s">
        <v>12</v>
      </c>
    </row>
    <row r="88" spans="2:10" x14ac:dyDescent="0.3">
      <c r="B88" s="25"/>
      <c r="C88" s="25" t="s">
        <v>45</v>
      </c>
      <c r="D88" s="26">
        <v>50</v>
      </c>
      <c r="E88" s="13">
        <v>5.7</v>
      </c>
      <c r="F88" s="13">
        <v>5.7</v>
      </c>
      <c r="G88" s="13">
        <v>11.7</v>
      </c>
      <c r="H88" s="13">
        <v>123</v>
      </c>
      <c r="I88" s="7" t="s">
        <v>46</v>
      </c>
    </row>
    <row r="89" spans="2:10" ht="56.25" x14ac:dyDescent="0.3">
      <c r="B89" s="28" t="s">
        <v>93</v>
      </c>
      <c r="C89" s="28"/>
      <c r="D89" s="29">
        <f>SUM(D84:D88)</f>
        <v>429</v>
      </c>
      <c r="E89" s="12">
        <f>SUM(E84:E88)</f>
        <v>13.870000000000001</v>
      </c>
      <c r="F89" s="12">
        <f>SUM(F84:F88)</f>
        <v>11.86</v>
      </c>
      <c r="G89" s="12">
        <f>SUM(G84:G88)</f>
        <v>94.45</v>
      </c>
      <c r="H89" s="12">
        <f>SUM(H84:H88)</f>
        <v>541.4</v>
      </c>
      <c r="I89" s="7"/>
    </row>
    <row r="90" spans="2:10" x14ac:dyDescent="0.3">
      <c r="B90" s="21"/>
      <c r="C90" s="28" t="s">
        <v>21</v>
      </c>
      <c r="D90" s="29">
        <f>D89+D83+D72+D75</f>
        <v>1703</v>
      </c>
      <c r="E90" s="12">
        <f>E89+E75+E72</f>
        <v>26.93</v>
      </c>
      <c r="F90" s="12">
        <f>F89+F83+F75+F72</f>
        <v>43.997999999999998</v>
      </c>
      <c r="G90" s="12">
        <f>G89+G83+G75+G72</f>
        <v>257.33999999999997</v>
      </c>
      <c r="H90" s="12">
        <f>H89+H83+H72+H75</f>
        <v>1822.9499999999998</v>
      </c>
      <c r="I90" s="7"/>
    </row>
    <row r="91" spans="2:10" x14ac:dyDescent="0.3">
      <c r="B91" s="21"/>
      <c r="C91" s="28"/>
      <c r="D91" s="29"/>
      <c r="E91" s="12"/>
      <c r="F91" s="12"/>
      <c r="G91" s="12"/>
      <c r="H91" s="67">
        <f>(H90*100)/1800</f>
        <v>101.27499999999998</v>
      </c>
      <c r="I91" s="30"/>
      <c r="J91" s="1" t="s">
        <v>83</v>
      </c>
    </row>
    <row r="92" spans="2:10" x14ac:dyDescent="0.3">
      <c r="B92" s="43"/>
      <c r="C92" s="21"/>
      <c r="D92" s="21"/>
      <c r="E92" s="42"/>
      <c r="F92" s="42"/>
      <c r="G92" s="42"/>
      <c r="H92" s="42"/>
      <c r="I92" s="42"/>
    </row>
    <row r="93" spans="2:10" x14ac:dyDescent="0.3">
      <c r="B93" s="94" t="s">
        <v>0</v>
      </c>
      <c r="C93" s="94" t="s">
        <v>1</v>
      </c>
      <c r="D93" s="94" t="s">
        <v>2</v>
      </c>
      <c r="E93" s="95" t="s">
        <v>3</v>
      </c>
      <c r="F93" s="95"/>
      <c r="G93" s="95"/>
      <c r="H93" s="94" t="s">
        <v>4</v>
      </c>
      <c r="I93" s="94" t="s">
        <v>5</v>
      </c>
    </row>
    <row r="94" spans="2:10" ht="28.5" customHeight="1" x14ac:dyDescent="0.3">
      <c r="B94" s="94"/>
      <c r="C94" s="94"/>
      <c r="D94" s="94"/>
      <c r="E94" s="46" t="s">
        <v>6</v>
      </c>
      <c r="F94" s="46" t="s">
        <v>7</v>
      </c>
      <c r="G94" s="46" t="s">
        <v>8</v>
      </c>
      <c r="H94" s="94"/>
      <c r="I94" s="94"/>
    </row>
    <row r="95" spans="2:10" x14ac:dyDescent="0.3">
      <c r="B95" s="28" t="s">
        <v>39</v>
      </c>
      <c r="C95" s="88"/>
      <c r="D95" s="53"/>
      <c r="E95" s="54"/>
      <c r="F95" s="54"/>
      <c r="G95" s="54"/>
      <c r="H95" s="54"/>
      <c r="I95" s="54"/>
    </row>
    <row r="96" spans="2:10" ht="50.25" customHeight="1" x14ac:dyDescent="0.3">
      <c r="B96" s="25" t="s">
        <v>9</v>
      </c>
      <c r="C96" s="18" t="s">
        <v>232</v>
      </c>
      <c r="D96" s="17">
        <v>200</v>
      </c>
      <c r="E96" s="16">
        <v>4.38</v>
      </c>
      <c r="F96" s="16">
        <v>5.1100000000000003</v>
      </c>
      <c r="G96" s="16">
        <v>29.6</v>
      </c>
      <c r="H96" s="16">
        <v>181.94</v>
      </c>
      <c r="I96" s="13" t="s">
        <v>231</v>
      </c>
    </row>
    <row r="97" spans="2:9" x14ac:dyDescent="0.3">
      <c r="B97" s="68"/>
      <c r="C97" s="43" t="s">
        <v>10</v>
      </c>
      <c r="D97" s="30">
        <v>200</v>
      </c>
      <c r="E97" s="22">
        <v>7.0000000000000007E-2</v>
      </c>
      <c r="F97" s="22">
        <v>0.04</v>
      </c>
      <c r="G97" s="22">
        <v>11.1</v>
      </c>
      <c r="H97" s="22">
        <v>44.4</v>
      </c>
      <c r="I97" s="7" t="s">
        <v>42</v>
      </c>
    </row>
    <row r="98" spans="2:9" x14ac:dyDescent="0.3">
      <c r="B98" s="25"/>
      <c r="C98" s="43" t="s">
        <v>179</v>
      </c>
      <c r="D98" s="30">
        <v>30</v>
      </c>
      <c r="E98" s="37">
        <v>3.36</v>
      </c>
      <c r="F98" s="37">
        <v>1.29</v>
      </c>
      <c r="G98" s="37">
        <v>19.739999999999998</v>
      </c>
      <c r="H98" s="37">
        <v>104.1</v>
      </c>
      <c r="I98" s="37" t="s">
        <v>99</v>
      </c>
    </row>
    <row r="99" spans="2:9" x14ac:dyDescent="0.3">
      <c r="B99" s="25"/>
      <c r="C99" s="43" t="s">
        <v>25</v>
      </c>
      <c r="D99" s="30">
        <v>10</v>
      </c>
      <c r="E99" s="7">
        <v>2.63</v>
      </c>
      <c r="F99" s="8">
        <v>2.66</v>
      </c>
      <c r="G99" s="7">
        <v>0</v>
      </c>
      <c r="H99" s="7">
        <v>34</v>
      </c>
      <c r="I99" s="7" t="s">
        <v>100</v>
      </c>
    </row>
    <row r="100" spans="2:9" ht="37.5" x14ac:dyDescent="0.3">
      <c r="B100" s="28" t="s">
        <v>64</v>
      </c>
      <c r="C100" s="25"/>
      <c r="D100" s="29">
        <f>SUM(D96:D99)</f>
        <v>440</v>
      </c>
      <c r="E100" s="12">
        <f>SUM(E96:E99)</f>
        <v>10.440000000000001</v>
      </c>
      <c r="F100" s="12">
        <f>SUM(F96:F99)</f>
        <v>9.1000000000000014</v>
      </c>
      <c r="G100" s="12">
        <f>SUM(G96:G99)</f>
        <v>60.44</v>
      </c>
      <c r="H100" s="12">
        <f>SUM(H96:H99)</f>
        <v>364.44</v>
      </c>
      <c r="I100" s="13"/>
    </row>
    <row r="101" spans="2:9" ht="37.5" x14ac:dyDescent="0.3">
      <c r="B101" s="25" t="s">
        <v>14</v>
      </c>
      <c r="C101" s="43" t="s">
        <v>68</v>
      </c>
      <c r="D101" s="26">
        <v>100</v>
      </c>
      <c r="E101" s="13">
        <v>0</v>
      </c>
      <c r="F101" s="13">
        <v>0</v>
      </c>
      <c r="G101" s="13">
        <v>10</v>
      </c>
      <c r="H101" s="13">
        <v>38</v>
      </c>
      <c r="I101" s="13" t="s">
        <v>69</v>
      </c>
    </row>
    <row r="102" spans="2:9" ht="56.25" x14ac:dyDescent="0.3">
      <c r="B102" s="28" t="s">
        <v>65</v>
      </c>
      <c r="C102" s="28"/>
      <c r="D102" s="29">
        <v>100</v>
      </c>
      <c r="E102" s="29">
        <v>0.75</v>
      </c>
      <c r="F102" s="29">
        <v>0</v>
      </c>
      <c r="G102" s="29">
        <v>10.050000000000001</v>
      </c>
      <c r="H102" s="29">
        <v>42.7</v>
      </c>
      <c r="I102" s="13"/>
    </row>
    <row r="103" spans="2:9" x14ac:dyDescent="0.3">
      <c r="B103" s="25" t="s">
        <v>16</v>
      </c>
      <c r="C103" s="25" t="s">
        <v>34</v>
      </c>
      <c r="D103" s="26">
        <v>50</v>
      </c>
      <c r="E103" s="13">
        <v>0.71</v>
      </c>
      <c r="F103" s="13">
        <v>3.04</v>
      </c>
      <c r="G103" s="13">
        <v>46.95</v>
      </c>
      <c r="H103" s="13">
        <v>46.95</v>
      </c>
      <c r="I103" s="13" t="s">
        <v>35</v>
      </c>
    </row>
    <row r="104" spans="2:9" s="32" customFormat="1" ht="56.25" x14ac:dyDescent="0.3">
      <c r="B104" s="56"/>
      <c r="C104" s="69" t="s">
        <v>149</v>
      </c>
      <c r="D104" s="38">
        <v>200</v>
      </c>
      <c r="E104" s="34">
        <v>1.42</v>
      </c>
      <c r="F104" s="34">
        <v>4.22</v>
      </c>
      <c r="G104" s="34">
        <v>6.44</v>
      </c>
      <c r="H104" s="34">
        <v>63.87</v>
      </c>
      <c r="I104" s="34" t="s">
        <v>123</v>
      </c>
    </row>
    <row r="105" spans="2:9" s="14" customFormat="1" ht="56.25" x14ac:dyDescent="0.3">
      <c r="B105" s="50"/>
      <c r="C105" s="50" t="s">
        <v>199</v>
      </c>
      <c r="D105" s="66">
        <v>70</v>
      </c>
      <c r="E105" s="35">
        <v>11.69</v>
      </c>
      <c r="F105" s="35">
        <v>9.24</v>
      </c>
      <c r="G105" s="35">
        <v>12.07</v>
      </c>
      <c r="H105" s="35">
        <v>179.07</v>
      </c>
      <c r="I105" s="35" t="s">
        <v>125</v>
      </c>
    </row>
    <row r="106" spans="2:9" x14ac:dyDescent="0.3">
      <c r="B106" s="25"/>
      <c r="C106" s="43" t="s">
        <v>40</v>
      </c>
      <c r="D106" s="26">
        <v>130</v>
      </c>
      <c r="E106" s="13">
        <v>2.65</v>
      </c>
      <c r="F106" s="13">
        <v>4.16</v>
      </c>
      <c r="G106" s="13">
        <v>17.71</v>
      </c>
      <c r="H106" s="13">
        <v>118.95</v>
      </c>
      <c r="I106" s="13" t="s">
        <v>72</v>
      </c>
    </row>
    <row r="107" spans="2:9" ht="37.5" x14ac:dyDescent="0.3">
      <c r="B107" s="25"/>
      <c r="C107" s="43" t="s">
        <v>19</v>
      </c>
      <c r="D107" s="26">
        <v>180</v>
      </c>
      <c r="E107" s="13">
        <v>0.4</v>
      </c>
      <c r="F107" s="13">
        <v>1.7999999999999999E-2</v>
      </c>
      <c r="G107" s="13">
        <v>25</v>
      </c>
      <c r="H107" s="13">
        <v>101.7</v>
      </c>
      <c r="I107" s="13" t="s">
        <v>27</v>
      </c>
    </row>
    <row r="108" spans="2:9" ht="33.75" customHeight="1" x14ac:dyDescent="0.3">
      <c r="B108" s="25"/>
      <c r="C108" s="25" t="s">
        <v>58</v>
      </c>
      <c r="D108" s="30">
        <v>25</v>
      </c>
      <c r="E108" s="7">
        <v>2</v>
      </c>
      <c r="F108" s="7">
        <v>0.42</v>
      </c>
      <c r="G108" s="7">
        <v>15.75</v>
      </c>
      <c r="H108" s="7">
        <v>78</v>
      </c>
      <c r="I108" s="7" t="s">
        <v>12</v>
      </c>
    </row>
    <row r="109" spans="2:9" x14ac:dyDescent="0.3">
      <c r="B109" s="25"/>
      <c r="C109" s="43" t="s">
        <v>59</v>
      </c>
      <c r="D109" s="26">
        <v>30</v>
      </c>
      <c r="E109" s="13">
        <v>3.3</v>
      </c>
      <c r="F109" s="13">
        <v>0.54</v>
      </c>
      <c r="G109" s="13">
        <v>19.2</v>
      </c>
      <c r="H109" s="13">
        <v>95.1</v>
      </c>
      <c r="I109" s="13" t="s">
        <v>12</v>
      </c>
    </row>
    <row r="110" spans="2:9" x14ac:dyDescent="0.3">
      <c r="B110" s="28" t="s">
        <v>96</v>
      </c>
      <c r="C110" s="28"/>
      <c r="D110" s="29">
        <f>SUM(D103:D109)</f>
        <v>685</v>
      </c>
      <c r="E110" s="12">
        <f>SUM(E103:E109)</f>
        <v>22.169999999999998</v>
      </c>
      <c r="F110" s="12">
        <f>SUM(F103:F109)</f>
        <v>21.638000000000002</v>
      </c>
      <c r="G110" s="12">
        <f>SUM(G103:G109)</f>
        <v>143.12</v>
      </c>
      <c r="H110" s="12">
        <f>SUM(H103:H109)</f>
        <v>683.64</v>
      </c>
      <c r="I110" s="49"/>
    </row>
    <row r="111" spans="2:9" ht="75" x14ac:dyDescent="0.3">
      <c r="B111" s="25" t="s">
        <v>20</v>
      </c>
      <c r="C111" s="43" t="s">
        <v>183</v>
      </c>
      <c r="D111" s="26">
        <v>78</v>
      </c>
      <c r="E111" s="13">
        <v>23.01</v>
      </c>
      <c r="F111" s="13">
        <v>15.28</v>
      </c>
      <c r="G111" s="13">
        <v>22.97</v>
      </c>
      <c r="H111" s="13">
        <v>314.66000000000003</v>
      </c>
      <c r="I111" s="13" t="s">
        <v>122</v>
      </c>
    </row>
    <row r="112" spans="2:9" ht="56.25" x14ac:dyDescent="0.3">
      <c r="B112" s="25"/>
      <c r="C112" s="18" t="s">
        <v>182</v>
      </c>
      <c r="D112" s="19">
        <v>130</v>
      </c>
      <c r="E112" s="19">
        <v>2.8</v>
      </c>
      <c r="F112" s="19">
        <v>3.71</v>
      </c>
      <c r="G112" s="19">
        <v>20.059999999999999</v>
      </c>
      <c r="H112" s="19">
        <v>125.12</v>
      </c>
      <c r="I112" s="19" t="s">
        <v>177</v>
      </c>
    </row>
    <row r="113" spans="2:10" x14ac:dyDescent="0.3">
      <c r="B113" s="25"/>
      <c r="C113" s="43" t="s">
        <v>137</v>
      </c>
      <c r="D113" s="30">
        <v>200</v>
      </c>
      <c r="E113" s="22">
        <v>7.0000000000000007E-2</v>
      </c>
      <c r="F113" s="22">
        <v>0.04</v>
      </c>
      <c r="G113" s="22">
        <v>11.1</v>
      </c>
      <c r="H113" s="22">
        <v>44.4</v>
      </c>
      <c r="I113" s="7" t="s">
        <v>42</v>
      </c>
    </row>
    <row r="114" spans="2:10" ht="33.75" customHeight="1" x14ac:dyDescent="0.3">
      <c r="B114" s="25"/>
      <c r="C114" s="25" t="s">
        <v>58</v>
      </c>
      <c r="D114" s="30">
        <v>25</v>
      </c>
      <c r="E114" s="7">
        <v>2</v>
      </c>
      <c r="F114" s="7">
        <v>0.42</v>
      </c>
      <c r="G114" s="7">
        <v>15.75</v>
      </c>
      <c r="H114" s="7">
        <v>78</v>
      </c>
      <c r="I114" s="7" t="s">
        <v>12</v>
      </c>
    </row>
    <row r="115" spans="2:10" s="14" customFormat="1" x14ac:dyDescent="0.3">
      <c r="B115" s="50"/>
      <c r="C115" s="43" t="s">
        <v>37</v>
      </c>
      <c r="D115" s="30">
        <v>100</v>
      </c>
      <c r="E115" s="7">
        <v>1.5</v>
      </c>
      <c r="F115" s="8">
        <v>0.5</v>
      </c>
      <c r="G115" s="7">
        <v>21</v>
      </c>
      <c r="H115" s="7">
        <v>95</v>
      </c>
      <c r="I115" s="7" t="s">
        <v>38</v>
      </c>
    </row>
    <row r="116" spans="2:10" ht="56.25" x14ac:dyDescent="0.3">
      <c r="B116" s="28" t="s">
        <v>97</v>
      </c>
      <c r="C116" s="28"/>
      <c r="D116" s="29">
        <f>D111+D112+D113+D114+D115</f>
        <v>533</v>
      </c>
      <c r="E116" s="29">
        <f t="shared" ref="E116:H116" si="2">E111+E112+E113+E114+E115</f>
        <v>29.380000000000003</v>
      </c>
      <c r="F116" s="29">
        <f t="shared" si="2"/>
        <v>19.95</v>
      </c>
      <c r="G116" s="29">
        <f t="shared" si="2"/>
        <v>90.88</v>
      </c>
      <c r="H116" s="29">
        <f t="shared" si="2"/>
        <v>657.18000000000006</v>
      </c>
      <c r="I116" s="13"/>
    </row>
    <row r="117" spans="2:10" x14ac:dyDescent="0.3">
      <c r="B117" s="25"/>
      <c r="C117" s="28" t="s">
        <v>21</v>
      </c>
      <c r="D117" s="29">
        <f>D116+D110+D102+D100</f>
        <v>1758</v>
      </c>
      <c r="E117" s="12">
        <f>E116+E110+E102+E100</f>
        <v>62.739999999999995</v>
      </c>
      <c r="F117" s="12">
        <f>F116+F110+F102+F100</f>
        <v>50.688000000000002</v>
      </c>
      <c r="G117" s="12">
        <f>G116+G110+G102+G100</f>
        <v>304.49</v>
      </c>
      <c r="H117" s="12">
        <f>H100+H102+H110+H116</f>
        <v>1747.96</v>
      </c>
      <c r="I117" s="13"/>
    </row>
    <row r="118" spans="2:10" x14ac:dyDescent="0.3">
      <c r="B118" s="21"/>
      <c r="C118" s="21"/>
      <c r="D118" s="21"/>
      <c r="E118" s="42"/>
      <c r="F118" s="42"/>
      <c r="G118" s="42"/>
      <c r="H118" s="63">
        <f>(H117*100)/1800</f>
        <v>97.108888888888885</v>
      </c>
      <c r="I118" s="42" t="s">
        <v>83</v>
      </c>
    </row>
    <row r="119" spans="2:10" x14ac:dyDescent="0.3">
      <c r="B119" s="21"/>
      <c r="C119" s="21"/>
      <c r="D119" s="21"/>
      <c r="E119" s="42"/>
      <c r="F119" s="42"/>
      <c r="G119" s="42"/>
      <c r="H119" s="42"/>
      <c r="I119" s="42"/>
    </row>
    <row r="120" spans="2:10" x14ac:dyDescent="0.3">
      <c r="B120" s="21"/>
      <c r="C120" s="21"/>
      <c r="D120" s="21"/>
      <c r="E120" s="42"/>
      <c r="F120" s="42"/>
      <c r="G120" s="42"/>
      <c r="H120" s="42"/>
      <c r="I120" s="42"/>
    </row>
    <row r="121" spans="2:10" x14ac:dyDescent="0.3">
      <c r="B121" s="94" t="s">
        <v>0</v>
      </c>
      <c r="C121" s="94" t="s">
        <v>1</v>
      </c>
      <c r="D121" s="96" t="s">
        <v>2</v>
      </c>
      <c r="E121" s="95" t="s">
        <v>3</v>
      </c>
      <c r="F121" s="95"/>
      <c r="G121" s="95"/>
      <c r="H121" s="94" t="s">
        <v>4</v>
      </c>
      <c r="I121" s="94" t="s">
        <v>5</v>
      </c>
    </row>
    <row r="122" spans="2:10" x14ac:dyDescent="0.3">
      <c r="B122" s="94"/>
      <c r="C122" s="94"/>
      <c r="D122" s="96"/>
      <c r="E122" s="46" t="s">
        <v>6</v>
      </c>
      <c r="F122" s="46" t="s">
        <v>7</v>
      </c>
      <c r="G122" s="46" t="s">
        <v>8</v>
      </c>
      <c r="H122" s="94"/>
      <c r="I122" s="94"/>
    </row>
    <row r="123" spans="2:10" ht="25.5" customHeight="1" x14ac:dyDescent="0.3">
      <c r="B123" s="28" t="s">
        <v>43</v>
      </c>
      <c r="C123" s="28"/>
      <c r="D123" s="53"/>
      <c r="E123" s="54"/>
      <c r="F123" s="54"/>
      <c r="G123" s="54"/>
      <c r="H123" s="54"/>
      <c r="I123" s="54"/>
    </row>
    <row r="124" spans="2:10" ht="37.5" x14ac:dyDescent="0.3">
      <c r="B124" s="25"/>
      <c r="C124" s="43" t="s">
        <v>208</v>
      </c>
      <c r="D124" s="26">
        <v>200</v>
      </c>
      <c r="E124" s="13">
        <v>5.97</v>
      </c>
      <c r="F124" s="13">
        <v>5.47</v>
      </c>
      <c r="G124" s="13">
        <v>17.100000000000001</v>
      </c>
      <c r="H124" s="13">
        <v>141.6</v>
      </c>
      <c r="I124" s="13" t="s">
        <v>209</v>
      </c>
      <c r="J124" s="85"/>
    </row>
    <row r="125" spans="2:10" ht="37.5" x14ac:dyDescent="0.3">
      <c r="B125" s="25"/>
      <c r="C125" s="25" t="s">
        <v>23</v>
      </c>
      <c r="D125" s="26">
        <v>200</v>
      </c>
      <c r="E125" s="7">
        <v>3.08</v>
      </c>
      <c r="F125" s="7">
        <v>2.6</v>
      </c>
      <c r="G125" s="7">
        <v>15.95</v>
      </c>
      <c r="H125" s="7">
        <v>101.1</v>
      </c>
      <c r="I125" s="7" t="s">
        <v>24</v>
      </c>
    </row>
    <row r="126" spans="2:10" ht="37.5" x14ac:dyDescent="0.3">
      <c r="B126" s="25"/>
      <c r="C126" s="43" t="s">
        <v>169</v>
      </c>
      <c r="D126" s="30">
        <v>35</v>
      </c>
      <c r="E126" s="23">
        <v>2.14</v>
      </c>
      <c r="F126" s="23">
        <v>6.6</v>
      </c>
      <c r="G126" s="23">
        <v>12.79</v>
      </c>
      <c r="H126" s="23">
        <v>119</v>
      </c>
      <c r="I126" s="23" t="s">
        <v>170</v>
      </c>
    </row>
    <row r="127" spans="2:10" ht="37.5" x14ac:dyDescent="0.3">
      <c r="B127" s="28" t="s">
        <v>70</v>
      </c>
      <c r="C127" s="28"/>
      <c r="D127" s="29">
        <f>SUM(D124:D126)</f>
        <v>435</v>
      </c>
      <c r="E127" s="12">
        <f>SUM(E124:E126)</f>
        <v>11.190000000000001</v>
      </c>
      <c r="F127" s="12">
        <f>SUM(F124:F126)</f>
        <v>14.67</v>
      </c>
      <c r="G127" s="12">
        <f>SUM(G124:G126)</f>
        <v>45.839999999999996</v>
      </c>
      <c r="H127" s="12">
        <f>SUM(H124:H126)</f>
        <v>361.7</v>
      </c>
      <c r="I127" s="13"/>
    </row>
    <row r="128" spans="2:10" ht="37.5" x14ac:dyDescent="0.3">
      <c r="B128" s="25" t="s">
        <v>14</v>
      </c>
      <c r="C128" s="43" t="s">
        <v>206</v>
      </c>
      <c r="D128" s="30">
        <v>150</v>
      </c>
      <c r="E128" s="22">
        <v>0.05</v>
      </c>
      <c r="F128" s="22">
        <v>0.03</v>
      </c>
      <c r="G128" s="22">
        <v>8.32</v>
      </c>
      <c r="H128" s="22">
        <v>33.299999999999997</v>
      </c>
      <c r="I128" s="7" t="s">
        <v>42</v>
      </c>
    </row>
    <row r="129" spans="2:9" x14ac:dyDescent="0.3">
      <c r="B129" s="25"/>
      <c r="C129" s="43" t="s">
        <v>241</v>
      </c>
      <c r="D129" s="26">
        <v>17</v>
      </c>
      <c r="E129" s="13">
        <v>0.66</v>
      </c>
      <c r="F129" s="13">
        <v>5.2</v>
      </c>
      <c r="G129" s="13">
        <v>10.63</v>
      </c>
      <c r="H129" s="13">
        <v>92.14</v>
      </c>
      <c r="I129" s="7"/>
    </row>
    <row r="130" spans="2:9" ht="56.25" x14ac:dyDescent="0.3">
      <c r="B130" s="28" t="s">
        <v>71</v>
      </c>
      <c r="C130" s="28"/>
      <c r="D130" s="29">
        <f>D128+D129</f>
        <v>167</v>
      </c>
      <c r="E130" s="29">
        <f t="shared" ref="E130:H130" si="3">E128+E129</f>
        <v>0.71000000000000008</v>
      </c>
      <c r="F130" s="29">
        <f t="shared" si="3"/>
        <v>5.23</v>
      </c>
      <c r="G130" s="29">
        <f t="shared" si="3"/>
        <v>18.950000000000003</v>
      </c>
      <c r="H130" s="29">
        <f t="shared" si="3"/>
        <v>125.44</v>
      </c>
      <c r="I130" s="13"/>
    </row>
    <row r="131" spans="2:9" x14ac:dyDescent="0.3">
      <c r="B131" s="25" t="s">
        <v>16</v>
      </c>
      <c r="C131" s="43" t="s">
        <v>91</v>
      </c>
      <c r="D131" s="26">
        <v>50</v>
      </c>
      <c r="E131" s="13">
        <v>1.1000000000000001</v>
      </c>
      <c r="F131" s="13">
        <v>2.2999999999999998</v>
      </c>
      <c r="G131" s="13">
        <v>5.44</v>
      </c>
      <c r="H131" s="13">
        <v>46.85</v>
      </c>
      <c r="I131" s="13" t="s">
        <v>92</v>
      </c>
    </row>
    <row r="132" spans="2:9" ht="37.5" x14ac:dyDescent="0.3">
      <c r="B132" s="25"/>
      <c r="C132" s="18" t="s">
        <v>44</v>
      </c>
      <c r="D132" s="19">
        <v>200</v>
      </c>
      <c r="E132" s="19">
        <v>1.74</v>
      </c>
      <c r="F132" s="19">
        <v>1</v>
      </c>
      <c r="G132" s="19">
        <v>11.44</v>
      </c>
      <c r="H132" s="19">
        <v>90</v>
      </c>
      <c r="I132" s="19" t="s">
        <v>73</v>
      </c>
    </row>
    <row r="133" spans="2:9" ht="20.25" x14ac:dyDescent="0.3">
      <c r="B133" s="25"/>
      <c r="C133" s="70" t="s">
        <v>223</v>
      </c>
      <c r="D133" s="71">
        <v>60</v>
      </c>
      <c r="E133" s="72">
        <v>11.66</v>
      </c>
      <c r="F133" s="72">
        <v>2.75</v>
      </c>
      <c r="G133" s="72">
        <v>9.98</v>
      </c>
      <c r="H133" s="72">
        <v>111</v>
      </c>
      <c r="I133" s="73" t="s">
        <v>224</v>
      </c>
    </row>
    <row r="134" spans="2:9" ht="20.25" x14ac:dyDescent="0.3">
      <c r="B134" s="25"/>
      <c r="C134" s="70" t="s">
        <v>222</v>
      </c>
      <c r="D134" s="71">
        <v>20</v>
      </c>
      <c r="E134" s="72">
        <v>0.23</v>
      </c>
      <c r="F134" s="72">
        <v>0.84</v>
      </c>
      <c r="G134" s="72">
        <v>1.6</v>
      </c>
      <c r="H134" s="72">
        <v>14.9</v>
      </c>
      <c r="I134" s="73" t="s">
        <v>225</v>
      </c>
    </row>
    <row r="135" spans="2:9" ht="37.5" x14ac:dyDescent="0.3">
      <c r="B135" s="25"/>
      <c r="C135" s="25" t="s">
        <v>17</v>
      </c>
      <c r="D135" s="26">
        <v>130</v>
      </c>
      <c r="E135" s="13">
        <v>4.8</v>
      </c>
      <c r="F135" s="13">
        <v>3.9</v>
      </c>
      <c r="G135" s="13">
        <v>22.9</v>
      </c>
      <c r="H135" s="13">
        <v>145.9</v>
      </c>
      <c r="I135" s="7" t="s">
        <v>18</v>
      </c>
    </row>
    <row r="136" spans="2:9" ht="37.5" x14ac:dyDescent="0.3">
      <c r="B136" s="25"/>
      <c r="C136" s="43" t="s">
        <v>167</v>
      </c>
      <c r="D136" s="26">
        <v>180</v>
      </c>
      <c r="E136" s="13">
        <v>0.12</v>
      </c>
      <c r="F136" s="13">
        <v>0.02</v>
      </c>
      <c r="G136" s="13">
        <v>10.199999999999999</v>
      </c>
      <c r="H136" s="13">
        <v>41</v>
      </c>
      <c r="I136" s="13" t="s">
        <v>168</v>
      </c>
    </row>
    <row r="137" spans="2:9" ht="33.75" customHeight="1" x14ac:dyDescent="0.3">
      <c r="B137" s="25"/>
      <c r="C137" s="25" t="s">
        <v>58</v>
      </c>
      <c r="D137" s="30">
        <v>25</v>
      </c>
      <c r="E137" s="7">
        <v>2</v>
      </c>
      <c r="F137" s="7">
        <v>0.42</v>
      </c>
      <c r="G137" s="7">
        <v>15.75</v>
      </c>
      <c r="H137" s="7">
        <v>78</v>
      </c>
      <c r="I137" s="7" t="s">
        <v>12</v>
      </c>
    </row>
    <row r="138" spans="2:9" x14ac:dyDescent="0.3">
      <c r="B138" s="25"/>
      <c r="C138" s="43" t="s">
        <v>59</v>
      </c>
      <c r="D138" s="26">
        <v>30</v>
      </c>
      <c r="E138" s="13">
        <v>3.3</v>
      </c>
      <c r="F138" s="13">
        <v>0.54</v>
      </c>
      <c r="G138" s="13">
        <v>19.2</v>
      </c>
      <c r="H138" s="13">
        <v>95.1</v>
      </c>
      <c r="I138" s="13" t="s">
        <v>12</v>
      </c>
    </row>
    <row r="139" spans="2:9" x14ac:dyDescent="0.3">
      <c r="B139" s="28" t="s">
        <v>66</v>
      </c>
      <c r="C139" s="28"/>
      <c r="D139" s="29">
        <f>SUM(D131:D138)</f>
        <v>695</v>
      </c>
      <c r="E139" s="12">
        <f>SUM(E131:E138)</f>
        <v>24.950000000000003</v>
      </c>
      <c r="F139" s="12">
        <f>SUM(F131:F138)</f>
        <v>11.77</v>
      </c>
      <c r="G139" s="12">
        <f>SUM(G131:G138)</f>
        <v>96.51</v>
      </c>
      <c r="H139" s="12">
        <f>SUM(H131:H138)</f>
        <v>622.75</v>
      </c>
      <c r="I139" s="13"/>
    </row>
    <row r="140" spans="2:9" ht="37.5" x14ac:dyDescent="0.3">
      <c r="B140" s="25" t="s">
        <v>20</v>
      </c>
      <c r="C140" s="43" t="s">
        <v>184</v>
      </c>
      <c r="D140" s="26">
        <v>165</v>
      </c>
      <c r="E140" s="13">
        <v>4.96</v>
      </c>
      <c r="F140" s="13">
        <v>6.85</v>
      </c>
      <c r="G140" s="13">
        <v>26.07</v>
      </c>
      <c r="H140" s="13">
        <v>186.67</v>
      </c>
      <c r="I140" s="13" t="s">
        <v>185</v>
      </c>
    </row>
    <row r="141" spans="2:9" s="32" customFormat="1" ht="56.25" x14ac:dyDescent="0.3">
      <c r="B141" s="56"/>
      <c r="C141" s="36" t="s">
        <v>164</v>
      </c>
      <c r="D141" s="74">
        <v>50</v>
      </c>
      <c r="E141" s="74">
        <v>3.43</v>
      </c>
      <c r="F141" s="74">
        <v>3.36</v>
      </c>
      <c r="G141" s="74">
        <v>19.649999999999999</v>
      </c>
      <c r="H141" s="74">
        <v>123.57</v>
      </c>
      <c r="I141" s="75" t="s">
        <v>166</v>
      </c>
    </row>
    <row r="142" spans="2:9" x14ac:dyDescent="0.3">
      <c r="B142" s="25"/>
      <c r="C142" s="25" t="s">
        <v>10</v>
      </c>
      <c r="D142" s="26">
        <v>200</v>
      </c>
      <c r="E142" s="42">
        <v>0.1</v>
      </c>
      <c r="F142" s="42">
        <v>0.03</v>
      </c>
      <c r="G142" s="42">
        <v>9.1</v>
      </c>
      <c r="H142" s="42">
        <v>25</v>
      </c>
      <c r="I142" s="42" t="s">
        <v>42</v>
      </c>
    </row>
    <row r="143" spans="2:9" ht="33.75" customHeight="1" x14ac:dyDescent="0.3">
      <c r="B143" s="25"/>
      <c r="C143" s="25" t="s">
        <v>58</v>
      </c>
      <c r="D143" s="30">
        <v>25</v>
      </c>
      <c r="E143" s="7">
        <v>2</v>
      </c>
      <c r="F143" s="7">
        <v>0.42</v>
      </c>
      <c r="G143" s="7">
        <v>15.75</v>
      </c>
      <c r="H143" s="7">
        <v>78</v>
      </c>
      <c r="I143" s="7" t="s">
        <v>12</v>
      </c>
    </row>
    <row r="144" spans="2:9" ht="56.25" x14ac:dyDescent="0.3">
      <c r="B144" s="28" t="s">
        <v>94</v>
      </c>
      <c r="C144" s="28"/>
      <c r="D144" s="53">
        <f>SUM(D140:D143)</f>
        <v>440</v>
      </c>
      <c r="E144" s="54">
        <f>SUM(E140:E143)</f>
        <v>10.49</v>
      </c>
      <c r="F144" s="12">
        <f>SUM(F140:F143)</f>
        <v>10.659999999999998</v>
      </c>
      <c r="G144" s="54">
        <f>SUM(G140:G143)</f>
        <v>70.569999999999993</v>
      </c>
      <c r="H144" s="12">
        <f>SUM(H140:H143)</f>
        <v>413.24</v>
      </c>
      <c r="I144" s="7"/>
    </row>
    <row r="145" spans="2:10" x14ac:dyDescent="0.3">
      <c r="B145" s="28"/>
      <c r="C145" s="28" t="s">
        <v>21</v>
      </c>
      <c r="D145" s="76">
        <f>D144+D139+D130+D127</f>
        <v>1737</v>
      </c>
      <c r="E145" s="54">
        <f>E144+E139+E130+E127</f>
        <v>47.34</v>
      </c>
      <c r="F145" s="54">
        <f>F144+F139+F130+F127</f>
        <v>42.33</v>
      </c>
      <c r="G145" s="54">
        <f>G144+G139+G130+G127</f>
        <v>231.86999999999998</v>
      </c>
      <c r="H145" s="54">
        <f>H127+H130+H139+H144</f>
        <v>1523.1299999999999</v>
      </c>
      <c r="I145" s="7"/>
    </row>
    <row r="146" spans="2:10" x14ac:dyDescent="0.3">
      <c r="B146" s="21"/>
      <c r="C146" s="21"/>
      <c r="D146" s="21"/>
      <c r="E146" s="42"/>
      <c r="F146" s="42"/>
      <c r="G146" s="42"/>
      <c r="H146" s="63">
        <f>(H145*100)/1800</f>
        <v>84.618333333333339</v>
      </c>
      <c r="I146" s="42" t="s">
        <v>83</v>
      </c>
    </row>
    <row r="147" spans="2:10" x14ac:dyDescent="0.3">
      <c r="B147" s="21"/>
      <c r="C147" s="21"/>
      <c r="D147" s="21"/>
      <c r="E147" s="42"/>
      <c r="F147" s="42"/>
      <c r="G147" s="42"/>
      <c r="H147" s="42"/>
      <c r="I147" s="42"/>
    </row>
    <row r="148" spans="2:10" x14ac:dyDescent="0.3">
      <c r="B148" s="92" t="s">
        <v>0</v>
      </c>
      <c r="C148" s="92" t="s">
        <v>1</v>
      </c>
      <c r="D148" s="96" t="s">
        <v>2</v>
      </c>
      <c r="E148" s="97" t="s">
        <v>3</v>
      </c>
      <c r="F148" s="97"/>
      <c r="G148" s="97"/>
      <c r="H148" s="92" t="s">
        <v>4</v>
      </c>
      <c r="I148" s="96" t="s">
        <v>5</v>
      </c>
    </row>
    <row r="149" spans="2:10" x14ac:dyDescent="0.3">
      <c r="B149" s="92"/>
      <c r="C149" s="92"/>
      <c r="D149" s="96"/>
      <c r="E149" s="87" t="s">
        <v>6</v>
      </c>
      <c r="F149" s="87" t="s">
        <v>7</v>
      </c>
      <c r="G149" s="87" t="s">
        <v>8</v>
      </c>
      <c r="H149" s="92"/>
      <c r="I149" s="96"/>
    </row>
    <row r="150" spans="2:10" ht="56.25" x14ac:dyDescent="0.3">
      <c r="B150" s="28" t="s">
        <v>74</v>
      </c>
      <c r="C150" s="25"/>
      <c r="D150" s="30"/>
      <c r="E150" s="47"/>
      <c r="F150" s="47"/>
      <c r="G150" s="47"/>
      <c r="H150" s="47"/>
      <c r="I150" s="7"/>
    </row>
    <row r="151" spans="2:10" ht="37.5" x14ac:dyDescent="0.3">
      <c r="B151" s="25" t="s">
        <v>9</v>
      </c>
      <c r="C151" s="43" t="s">
        <v>242</v>
      </c>
      <c r="D151" s="26">
        <v>155</v>
      </c>
      <c r="E151" s="13">
        <v>4.59</v>
      </c>
      <c r="F151" s="13">
        <v>5.89</v>
      </c>
      <c r="G151" s="13">
        <v>40.07</v>
      </c>
      <c r="H151" s="13">
        <v>232</v>
      </c>
      <c r="I151" s="13" t="s">
        <v>47</v>
      </c>
    </row>
    <row r="152" spans="2:10" x14ac:dyDescent="0.3">
      <c r="B152" s="25"/>
      <c r="C152" s="43" t="s">
        <v>10</v>
      </c>
      <c r="D152" s="30">
        <v>180</v>
      </c>
      <c r="E152" s="22">
        <v>0.06</v>
      </c>
      <c r="F152" s="22">
        <v>0.03</v>
      </c>
      <c r="G152" s="22">
        <v>9.99</v>
      </c>
      <c r="H152" s="22">
        <v>39.9</v>
      </c>
      <c r="I152" s="7" t="s">
        <v>42</v>
      </c>
    </row>
    <row r="153" spans="2:10" ht="37.5" x14ac:dyDescent="0.3">
      <c r="B153" s="25"/>
      <c r="C153" s="43" t="s">
        <v>169</v>
      </c>
      <c r="D153" s="30">
        <v>35</v>
      </c>
      <c r="E153" s="23">
        <v>2.14</v>
      </c>
      <c r="F153" s="23">
        <v>6.6</v>
      </c>
      <c r="G153" s="23">
        <v>12.79</v>
      </c>
      <c r="H153" s="23">
        <v>119</v>
      </c>
      <c r="I153" s="23" t="s">
        <v>170</v>
      </c>
    </row>
    <row r="154" spans="2:10" ht="37.5" x14ac:dyDescent="0.3">
      <c r="B154" s="28" t="s">
        <v>64</v>
      </c>
      <c r="C154" s="28"/>
      <c r="D154" s="29">
        <f>SUM(D151:D153)</f>
        <v>370</v>
      </c>
      <c r="E154" s="12">
        <f>SUM(E151:E153)</f>
        <v>6.7899999999999991</v>
      </c>
      <c r="F154" s="12">
        <f>SUM(F151:F153)</f>
        <v>12.52</v>
      </c>
      <c r="G154" s="12">
        <f>SUM(G151:G153)</f>
        <v>62.85</v>
      </c>
      <c r="H154" s="12">
        <f>SUM(H151:H153)</f>
        <v>390.9</v>
      </c>
      <c r="I154" s="13"/>
    </row>
    <row r="155" spans="2:10" ht="56.25" x14ac:dyDescent="0.3">
      <c r="B155" s="25" t="s">
        <v>14</v>
      </c>
      <c r="C155" s="25" t="s">
        <v>248</v>
      </c>
      <c r="D155" s="26">
        <v>100</v>
      </c>
      <c r="E155" s="13">
        <v>0.3</v>
      </c>
      <c r="F155" s="13">
        <v>0.2</v>
      </c>
      <c r="G155" s="13">
        <v>16.3</v>
      </c>
      <c r="H155" s="13">
        <v>68</v>
      </c>
      <c r="I155" s="13" t="s">
        <v>15</v>
      </c>
    </row>
    <row r="156" spans="2:10" x14ac:dyDescent="0.3">
      <c r="B156" s="25"/>
      <c r="C156" s="43" t="s">
        <v>241</v>
      </c>
      <c r="D156" s="26">
        <v>14</v>
      </c>
      <c r="E156" s="13">
        <v>1.03</v>
      </c>
      <c r="F156" s="13">
        <v>1.54</v>
      </c>
      <c r="G156" s="13">
        <v>9.9</v>
      </c>
      <c r="H156" s="13">
        <v>57.5</v>
      </c>
      <c r="I156" s="13"/>
    </row>
    <row r="157" spans="2:10" ht="56.25" x14ac:dyDescent="0.3">
      <c r="B157" s="28" t="s">
        <v>75</v>
      </c>
      <c r="C157" s="28"/>
      <c r="D157" s="29">
        <f>D155+D156</f>
        <v>114</v>
      </c>
      <c r="E157" s="29">
        <f t="shared" ref="E157:H157" si="4">E155+E156</f>
        <v>1.33</v>
      </c>
      <c r="F157" s="29">
        <f t="shared" si="4"/>
        <v>1.74</v>
      </c>
      <c r="G157" s="29">
        <f t="shared" si="4"/>
        <v>26.200000000000003</v>
      </c>
      <c r="H157" s="29">
        <f t="shared" si="4"/>
        <v>125.5</v>
      </c>
      <c r="I157" s="13"/>
    </row>
    <row r="158" spans="2:10" ht="37.5" x14ac:dyDescent="0.3">
      <c r="B158" s="25" t="s">
        <v>16</v>
      </c>
      <c r="C158" s="65" t="s">
        <v>102</v>
      </c>
      <c r="D158" s="66">
        <v>50</v>
      </c>
      <c r="E158" s="35">
        <v>0.61</v>
      </c>
      <c r="F158" s="31">
        <v>4.8000000000000001E-2</v>
      </c>
      <c r="G158" s="35">
        <v>5.8</v>
      </c>
      <c r="H158" s="35">
        <v>26.15</v>
      </c>
      <c r="I158" s="35" t="s">
        <v>101</v>
      </c>
    </row>
    <row r="159" spans="2:10" ht="37.5" x14ac:dyDescent="0.3">
      <c r="B159" s="25"/>
      <c r="C159" s="24" t="s">
        <v>201</v>
      </c>
      <c r="D159" s="19">
        <v>200</v>
      </c>
      <c r="E159" s="19">
        <v>1.44</v>
      </c>
      <c r="F159" s="19">
        <v>3.11</v>
      </c>
      <c r="G159" s="19">
        <v>8.11</v>
      </c>
      <c r="H159" s="19">
        <v>66.66</v>
      </c>
      <c r="I159" s="19" t="s">
        <v>53</v>
      </c>
      <c r="J159" s="84"/>
    </row>
    <row r="160" spans="2:10" ht="37.5" x14ac:dyDescent="0.3">
      <c r="B160" s="25"/>
      <c r="C160" s="25" t="s">
        <v>186</v>
      </c>
      <c r="D160" s="26">
        <v>70</v>
      </c>
      <c r="E160" s="13">
        <v>8</v>
      </c>
      <c r="F160" s="13">
        <v>12</v>
      </c>
      <c r="G160" s="13">
        <v>10</v>
      </c>
      <c r="H160" s="13">
        <v>185</v>
      </c>
      <c r="I160" s="13" t="s">
        <v>138</v>
      </c>
    </row>
    <row r="161" spans="2:10" ht="56.25" x14ac:dyDescent="0.3">
      <c r="B161" s="25"/>
      <c r="C161" s="77" t="s">
        <v>150</v>
      </c>
      <c r="D161" s="7">
        <v>133</v>
      </c>
      <c r="E161" s="7">
        <v>7.3</v>
      </c>
      <c r="F161" s="7">
        <v>4.7</v>
      </c>
      <c r="G161" s="7">
        <v>30.1</v>
      </c>
      <c r="H161" s="7">
        <v>194.91</v>
      </c>
      <c r="I161" s="7" t="s">
        <v>126</v>
      </c>
      <c r="J161" s="4"/>
    </row>
    <row r="162" spans="2:10" s="14" customFormat="1" x14ac:dyDescent="0.3">
      <c r="B162" s="50"/>
      <c r="C162" s="50" t="s">
        <v>41</v>
      </c>
      <c r="D162" s="66">
        <v>180</v>
      </c>
      <c r="E162" s="35">
        <v>0.12</v>
      </c>
      <c r="F162" s="31">
        <v>1.2E-2</v>
      </c>
      <c r="G162" s="35">
        <v>16.920000000000002</v>
      </c>
      <c r="H162" s="35">
        <v>64.8</v>
      </c>
      <c r="I162" s="35" t="s">
        <v>110</v>
      </c>
    </row>
    <row r="163" spans="2:10" ht="33.75" customHeight="1" x14ac:dyDescent="0.3">
      <c r="B163" s="25"/>
      <c r="C163" s="25" t="s">
        <v>58</v>
      </c>
      <c r="D163" s="30">
        <v>25</v>
      </c>
      <c r="E163" s="7">
        <v>2</v>
      </c>
      <c r="F163" s="7">
        <v>0.42</v>
      </c>
      <c r="G163" s="7">
        <v>15.75</v>
      </c>
      <c r="H163" s="7">
        <v>78</v>
      </c>
      <c r="I163" s="7" t="s">
        <v>12</v>
      </c>
    </row>
    <row r="164" spans="2:10" x14ac:dyDescent="0.3">
      <c r="B164" s="25"/>
      <c r="C164" s="43" t="s">
        <v>59</v>
      </c>
      <c r="D164" s="26">
        <v>30</v>
      </c>
      <c r="E164" s="13">
        <v>3.3</v>
      </c>
      <c r="F164" s="13">
        <v>0.54</v>
      </c>
      <c r="G164" s="13">
        <v>19.2</v>
      </c>
      <c r="H164" s="13">
        <v>95.1</v>
      </c>
      <c r="I164" s="13" t="s">
        <v>12</v>
      </c>
    </row>
    <row r="165" spans="2:10" x14ac:dyDescent="0.3">
      <c r="B165" s="28" t="s">
        <v>66</v>
      </c>
      <c r="C165" s="28"/>
      <c r="D165" s="29">
        <f>SUM(D158:D164)</f>
        <v>688</v>
      </c>
      <c r="E165" s="12">
        <f>SUM(E158:E164)</f>
        <v>22.770000000000003</v>
      </c>
      <c r="F165" s="12">
        <f>SUM(F158:F164)</f>
        <v>20.830000000000002</v>
      </c>
      <c r="G165" s="12">
        <f>SUM(G158:G164)</f>
        <v>105.88000000000001</v>
      </c>
      <c r="H165" s="12">
        <f>SUM(H158:H164)</f>
        <v>710.62</v>
      </c>
      <c r="I165" s="13"/>
    </row>
    <row r="166" spans="2:10" ht="37.5" x14ac:dyDescent="0.3">
      <c r="B166" s="43" t="s">
        <v>20</v>
      </c>
      <c r="C166" s="43" t="s">
        <v>80</v>
      </c>
      <c r="D166" s="26">
        <v>155</v>
      </c>
      <c r="E166" s="13">
        <v>7.1</v>
      </c>
      <c r="F166" s="13">
        <v>7.01</v>
      </c>
      <c r="G166" s="13">
        <v>29.63</v>
      </c>
      <c r="H166" s="13">
        <v>210</v>
      </c>
      <c r="I166" s="13" t="s">
        <v>81</v>
      </c>
    </row>
    <row r="167" spans="2:10" ht="33.75" customHeight="1" x14ac:dyDescent="0.3">
      <c r="B167" s="25"/>
      <c r="C167" s="25" t="s">
        <v>58</v>
      </c>
      <c r="D167" s="30">
        <v>25</v>
      </c>
      <c r="E167" s="7">
        <v>2</v>
      </c>
      <c r="F167" s="7">
        <v>0.42</v>
      </c>
      <c r="G167" s="7">
        <v>15.75</v>
      </c>
      <c r="H167" s="7">
        <v>78</v>
      </c>
      <c r="I167" s="7" t="s">
        <v>12</v>
      </c>
    </row>
    <row r="168" spans="2:10" x14ac:dyDescent="0.3">
      <c r="B168" s="25"/>
      <c r="C168" s="43" t="s">
        <v>10</v>
      </c>
      <c r="D168" s="30">
        <v>200</v>
      </c>
      <c r="E168" s="22">
        <v>7.0000000000000007E-2</v>
      </c>
      <c r="F168" s="22">
        <v>0.04</v>
      </c>
      <c r="G168" s="22">
        <v>11.1</v>
      </c>
      <c r="H168" s="22">
        <v>44.4</v>
      </c>
      <c r="I168" s="13" t="s">
        <v>42</v>
      </c>
    </row>
    <row r="169" spans="2:10" s="20" customFormat="1" ht="56.25" x14ac:dyDescent="0.3">
      <c r="B169" s="28" t="s">
        <v>94</v>
      </c>
      <c r="C169" s="28"/>
      <c r="D169" s="29">
        <f>SUM(D166:D168)</f>
        <v>380</v>
      </c>
      <c r="E169" s="12">
        <f>SUM(E166:E168)</f>
        <v>9.17</v>
      </c>
      <c r="F169" s="12">
        <f>SUM(F166:F168)</f>
        <v>7.47</v>
      </c>
      <c r="G169" s="12">
        <f>SUM(G166:G168)</f>
        <v>56.48</v>
      </c>
      <c r="H169" s="12">
        <f>SUM(H166:H168)</f>
        <v>332.4</v>
      </c>
      <c r="I169" s="12"/>
    </row>
    <row r="170" spans="2:10" x14ac:dyDescent="0.3">
      <c r="B170" s="25"/>
      <c r="C170" s="28" t="s">
        <v>21</v>
      </c>
      <c r="D170" s="53">
        <f>D154+D155+D165+D169</f>
        <v>1538</v>
      </c>
      <c r="E170" s="53">
        <f>E154+E155+E165+E169</f>
        <v>39.03</v>
      </c>
      <c r="F170" s="53">
        <f>F154+F155+F165+F169</f>
        <v>41.019999999999996</v>
      </c>
      <c r="G170" s="53">
        <f>G154+G155+G165+G169</f>
        <v>241.51000000000002</v>
      </c>
      <c r="H170" s="54">
        <f>H154+H157+H165+H169</f>
        <v>1559.42</v>
      </c>
      <c r="I170" s="7"/>
    </row>
    <row r="171" spans="2:10" x14ac:dyDescent="0.3">
      <c r="B171" s="21"/>
      <c r="C171" s="21"/>
      <c r="D171" s="21"/>
      <c r="E171" s="42"/>
      <c r="F171" s="42"/>
      <c r="G171" s="42"/>
      <c r="H171" s="63">
        <f>(H170*100)/1800</f>
        <v>86.634444444444441</v>
      </c>
      <c r="I171" s="42" t="s">
        <v>83</v>
      </c>
    </row>
    <row r="172" spans="2:10" x14ac:dyDescent="0.3">
      <c r="B172" s="21"/>
      <c r="C172" s="21"/>
      <c r="D172" s="21"/>
      <c r="E172" s="42"/>
      <c r="F172" s="42"/>
      <c r="G172" s="42"/>
      <c r="H172" s="42"/>
      <c r="I172" s="42"/>
    </row>
    <row r="173" spans="2:10" x14ac:dyDescent="0.3">
      <c r="B173" s="21"/>
      <c r="C173" s="21"/>
      <c r="D173" s="21"/>
      <c r="E173" s="42"/>
      <c r="F173" s="42"/>
      <c r="G173" s="42"/>
      <c r="H173" s="42"/>
      <c r="I173" s="42"/>
    </row>
    <row r="174" spans="2:10" x14ac:dyDescent="0.3">
      <c r="B174" s="96" t="s">
        <v>0</v>
      </c>
      <c r="C174" s="96" t="s">
        <v>1</v>
      </c>
      <c r="D174" s="96" t="s">
        <v>2</v>
      </c>
      <c r="E174" s="98" t="s">
        <v>3</v>
      </c>
      <c r="F174" s="98"/>
      <c r="G174" s="98"/>
      <c r="H174" s="96" t="s">
        <v>4</v>
      </c>
      <c r="I174" s="96" t="s">
        <v>5</v>
      </c>
    </row>
    <row r="175" spans="2:10" x14ac:dyDescent="0.3">
      <c r="B175" s="96"/>
      <c r="C175" s="96"/>
      <c r="D175" s="96"/>
      <c r="E175" s="54" t="s">
        <v>6</v>
      </c>
      <c r="F175" s="54" t="s">
        <v>7</v>
      </c>
      <c r="G175" s="54" t="s">
        <v>8</v>
      </c>
      <c r="H175" s="96"/>
      <c r="I175" s="96"/>
    </row>
    <row r="176" spans="2:10" x14ac:dyDescent="0.3">
      <c r="B176" s="28" t="s">
        <v>49</v>
      </c>
      <c r="C176" s="28"/>
      <c r="D176" s="53"/>
      <c r="E176" s="54"/>
      <c r="F176" s="54"/>
      <c r="G176" s="54"/>
      <c r="H176" s="54"/>
      <c r="I176" s="54"/>
    </row>
    <row r="177" spans="1:19" ht="37.5" x14ac:dyDescent="0.3">
      <c r="B177" s="28" t="s">
        <v>9</v>
      </c>
      <c r="C177" s="25" t="s">
        <v>233</v>
      </c>
      <c r="D177" s="26">
        <v>155</v>
      </c>
      <c r="E177" s="13">
        <v>4.12</v>
      </c>
      <c r="F177" s="13">
        <v>4.03</v>
      </c>
      <c r="G177" s="13">
        <v>25.31</v>
      </c>
      <c r="H177" s="13">
        <v>154</v>
      </c>
      <c r="I177" s="13" t="s">
        <v>234</v>
      </c>
    </row>
    <row r="178" spans="1:19" ht="37.5" x14ac:dyDescent="0.3">
      <c r="B178" s="25"/>
      <c r="C178" s="25" t="s">
        <v>187</v>
      </c>
      <c r="D178" s="26">
        <v>180</v>
      </c>
      <c r="E178" s="13">
        <v>2.85</v>
      </c>
      <c r="F178" s="13">
        <v>2.41</v>
      </c>
      <c r="G178" s="13">
        <v>14.36</v>
      </c>
      <c r="H178" s="13">
        <v>90.99</v>
      </c>
      <c r="I178" s="13" t="s">
        <v>24</v>
      </c>
    </row>
    <row r="179" spans="1:19" x14ac:dyDescent="0.3">
      <c r="B179" s="25"/>
      <c r="C179" s="43" t="s">
        <v>179</v>
      </c>
      <c r="D179" s="30">
        <v>30</v>
      </c>
      <c r="E179" s="37">
        <v>3.36</v>
      </c>
      <c r="F179" s="37">
        <v>1.29</v>
      </c>
      <c r="G179" s="37">
        <v>19.739999999999998</v>
      </c>
      <c r="H179" s="37">
        <v>104.1</v>
      </c>
      <c r="I179" s="37" t="s">
        <v>99</v>
      </c>
    </row>
    <row r="180" spans="1:19" x14ac:dyDescent="0.3">
      <c r="B180" s="25"/>
      <c r="C180" s="43" t="s">
        <v>25</v>
      </c>
      <c r="D180" s="30">
        <v>10</v>
      </c>
      <c r="E180" s="7">
        <v>2.63</v>
      </c>
      <c r="F180" s="8">
        <v>2.66</v>
      </c>
      <c r="G180" s="7">
        <v>0</v>
      </c>
      <c r="H180" s="7">
        <v>34</v>
      </c>
      <c r="I180" s="7" t="s">
        <v>100</v>
      </c>
    </row>
    <row r="181" spans="1:19" ht="37.5" x14ac:dyDescent="0.3">
      <c r="A181" s="20"/>
      <c r="B181" s="28" t="s">
        <v>64</v>
      </c>
      <c r="C181" s="25"/>
      <c r="D181" s="29">
        <f>D177+D178+D179+D180</f>
        <v>375</v>
      </c>
      <c r="E181" s="29">
        <f t="shared" ref="E181:H181" si="5">E177+E178+E179+E180</f>
        <v>12.96</v>
      </c>
      <c r="F181" s="29">
        <f t="shared" si="5"/>
        <v>10.39</v>
      </c>
      <c r="G181" s="29">
        <f t="shared" si="5"/>
        <v>59.41</v>
      </c>
      <c r="H181" s="29">
        <f t="shared" si="5"/>
        <v>383.09000000000003</v>
      </c>
      <c r="I181" s="13"/>
    </row>
    <row r="182" spans="1:19" ht="37.5" x14ac:dyDescent="0.3">
      <c r="B182" s="25" t="s">
        <v>14</v>
      </c>
      <c r="C182" s="50" t="s">
        <v>239</v>
      </c>
      <c r="D182" s="66">
        <v>105</v>
      </c>
      <c r="E182" s="35">
        <v>2.8</v>
      </c>
      <c r="F182" s="31">
        <v>0.05</v>
      </c>
      <c r="G182" s="35">
        <v>8.1999999999999993</v>
      </c>
      <c r="H182" s="35">
        <v>45.5</v>
      </c>
      <c r="I182" s="7" t="s">
        <v>238</v>
      </c>
      <c r="M182" s="3"/>
      <c r="N182" s="5"/>
      <c r="O182" s="6"/>
      <c r="P182" s="41"/>
      <c r="Q182" s="6"/>
      <c r="R182" s="6"/>
      <c r="S182" s="4"/>
    </row>
    <row r="183" spans="1:19" ht="56.25" x14ac:dyDescent="0.3">
      <c r="B183" s="28" t="s">
        <v>75</v>
      </c>
      <c r="C183" s="28"/>
      <c r="D183" s="29">
        <f>D182</f>
        <v>105</v>
      </c>
      <c r="E183" s="29">
        <f t="shared" ref="E183:H183" si="6">E182</f>
        <v>2.8</v>
      </c>
      <c r="F183" s="29">
        <f t="shared" si="6"/>
        <v>0.05</v>
      </c>
      <c r="G183" s="29">
        <f t="shared" si="6"/>
        <v>8.1999999999999993</v>
      </c>
      <c r="H183" s="29">
        <f t="shared" si="6"/>
        <v>45.5</v>
      </c>
      <c r="I183" s="13"/>
    </row>
    <row r="184" spans="1:19" x14ac:dyDescent="0.3">
      <c r="B184" s="28" t="s">
        <v>16</v>
      </c>
      <c r="C184" s="25" t="s">
        <v>128</v>
      </c>
      <c r="D184" s="26">
        <v>50</v>
      </c>
      <c r="E184" s="13">
        <v>0.92</v>
      </c>
      <c r="F184" s="13">
        <v>3.58</v>
      </c>
      <c r="G184" s="13">
        <v>3.1</v>
      </c>
      <c r="H184" s="13">
        <v>35.799999999999997</v>
      </c>
      <c r="I184" s="13" t="s">
        <v>129</v>
      </c>
    </row>
    <row r="185" spans="1:19" ht="56.25" x14ac:dyDescent="0.3">
      <c r="B185" s="25"/>
      <c r="C185" s="43" t="s">
        <v>84</v>
      </c>
      <c r="D185" s="26">
        <v>195</v>
      </c>
      <c r="E185" s="13">
        <v>5.5</v>
      </c>
      <c r="F185" s="13">
        <v>3.1</v>
      </c>
      <c r="G185" s="13">
        <v>21.42</v>
      </c>
      <c r="H185" s="13">
        <v>137.69999999999999</v>
      </c>
      <c r="I185" s="13" t="s">
        <v>77</v>
      </c>
    </row>
    <row r="186" spans="1:19" ht="40.5" x14ac:dyDescent="0.3">
      <c r="B186" s="25"/>
      <c r="C186" s="78" t="s">
        <v>151</v>
      </c>
      <c r="D186" s="51">
        <v>200</v>
      </c>
      <c r="E186" s="52">
        <v>16.260000000000002</v>
      </c>
      <c r="F186" s="52">
        <v>21.64</v>
      </c>
      <c r="G186" s="52">
        <v>16.12</v>
      </c>
      <c r="H186" s="52">
        <v>325.27999999999997</v>
      </c>
      <c r="I186" s="52" t="s">
        <v>79</v>
      </c>
      <c r="J186" s="84"/>
    </row>
    <row r="187" spans="1:19" ht="37.5" x14ac:dyDescent="0.3">
      <c r="B187" s="25"/>
      <c r="C187" s="43" t="s">
        <v>19</v>
      </c>
      <c r="D187" s="26">
        <v>180</v>
      </c>
      <c r="E187" s="13">
        <v>0.4</v>
      </c>
      <c r="F187" s="13">
        <v>1.7999999999999999E-2</v>
      </c>
      <c r="G187" s="13">
        <v>25</v>
      </c>
      <c r="H187" s="13">
        <v>101.7</v>
      </c>
      <c r="I187" s="13" t="s">
        <v>27</v>
      </c>
    </row>
    <row r="188" spans="1:19" ht="33.75" customHeight="1" x14ac:dyDescent="0.3">
      <c r="B188" s="25"/>
      <c r="C188" s="25" t="s">
        <v>58</v>
      </c>
      <c r="D188" s="30">
        <v>25</v>
      </c>
      <c r="E188" s="7">
        <v>2</v>
      </c>
      <c r="F188" s="7">
        <v>0.42</v>
      </c>
      <c r="G188" s="7">
        <v>15.75</v>
      </c>
      <c r="H188" s="7">
        <v>78</v>
      </c>
      <c r="I188" s="7" t="s">
        <v>12</v>
      </c>
    </row>
    <row r="189" spans="1:19" x14ac:dyDescent="0.3">
      <c r="B189" s="25"/>
      <c r="C189" s="43" t="s">
        <v>59</v>
      </c>
      <c r="D189" s="26">
        <v>30</v>
      </c>
      <c r="E189" s="13">
        <v>3.3</v>
      </c>
      <c r="F189" s="13">
        <v>0.54</v>
      </c>
      <c r="G189" s="13">
        <v>19.2</v>
      </c>
      <c r="H189" s="13">
        <v>95.1</v>
      </c>
      <c r="I189" s="13" t="s">
        <v>12</v>
      </c>
    </row>
    <row r="190" spans="1:19" s="20" customFormat="1" x14ac:dyDescent="0.3">
      <c r="B190" s="28" t="s">
        <v>66</v>
      </c>
      <c r="C190" s="28"/>
      <c r="D190" s="29">
        <f>SUM(D184:D189)</f>
        <v>680</v>
      </c>
      <c r="E190" s="12">
        <f>SUM(E184:E189)</f>
        <v>28.38</v>
      </c>
      <c r="F190" s="12">
        <f>SUM(F184:F189)</f>
        <v>29.298000000000002</v>
      </c>
      <c r="G190" s="12">
        <f>SUM(G184:G189)</f>
        <v>100.59</v>
      </c>
      <c r="H190" s="12">
        <f>SUM(H184:H189)</f>
        <v>773.58</v>
      </c>
      <c r="I190" s="12"/>
    </row>
    <row r="191" spans="1:19" x14ac:dyDescent="0.3">
      <c r="B191" s="25"/>
      <c r="C191" s="28"/>
      <c r="D191" s="29"/>
      <c r="E191" s="12"/>
      <c r="F191" s="12"/>
      <c r="G191" s="12"/>
      <c r="H191" s="12"/>
      <c r="I191" s="13"/>
    </row>
    <row r="192" spans="1:19" x14ac:dyDescent="0.3">
      <c r="B192" s="21"/>
      <c r="C192" s="21"/>
      <c r="D192" s="21"/>
      <c r="E192" s="42"/>
      <c r="F192" s="42"/>
      <c r="G192" s="42"/>
      <c r="H192" s="42"/>
      <c r="I192" s="42"/>
    </row>
    <row r="193" spans="2:9" ht="56.25" x14ac:dyDescent="0.3">
      <c r="B193" s="25" t="s">
        <v>20</v>
      </c>
      <c r="C193" s="18" t="s">
        <v>152</v>
      </c>
      <c r="D193" s="15">
        <v>154</v>
      </c>
      <c r="E193" s="15">
        <v>6.1</v>
      </c>
      <c r="F193" s="15">
        <v>5.7</v>
      </c>
      <c r="G193" s="15">
        <v>55.9</v>
      </c>
      <c r="H193" s="15">
        <v>296</v>
      </c>
      <c r="I193" s="15" t="s">
        <v>120</v>
      </c>
    </row>
    <row r="194" spans="2:9" x14ac:dyDescent="0.3">
      <c r="B194" s="25"/>
      <c r="C194" s="43" t="s">
        <v>76</v>
      </c>
      <c r="D194" s="30">
        <v>50</v>
      </c>
      <c r="E194" s="7">
        <v>6.58</v>
      </c>
      <c r="F194" s="7">
        <v>3.91</v>
      </c>
      <c r="G194" s="7">
        <v>31.5</v>
      </c>
      <c r="H194" s="7">
        <v>158.57</v>
      </c>
      <c r="I194" s="7" t="s">
        <v>29</v>
      </c>
    </row>
    <row r="195" spans="2:9" x14ac:dyDescent="0.3">
      <c r="B195" s="25"/>
      <c r="C195" s="25" t="s">
        <v>10</v>
      </c>
      <c r="D195" s="30">
        <v>200</v>
      </c>
      <c r="E195" s="22">
        <v>7.0000000000000007E-2</v>
      </c>
      <c r="F195" s="22">
        <v>0.04</v>
      </c>
      <c r="G195" s="22">
        <v>11.1</v>
      </c>
      <c r="H195" s="22">
        <v>44.4</v>
      </c>
      <c r="I195" s="13" t="s">
        <v>42</v>
      </c>
    </row>
    <row r="196" spans="2:9" ht="33.75" customHeight="1" x14ac:dyDescent="0.3">
      <c r="B196" s="25"/>
      <c r="C196" s="25" t="s">
        <v>58</v>
      </c>
      <c r="D196" s="30">
        <v>25</v>
      </c>
      <c r="E196" s="7">
        <v>2</v>
      </c>
      <c r="F196" s="7">
        <v>0.42</v>
      </c>
      <c r="G196" s="7">
        <v>15.75</v>
      </c>
      <c r="H196" s="7">
        <v>78</v>
      </c>
      <c r="I196" s="7" t="s">
        <v>12</v>
      </c>
    </row>
    <row r="197" spans="2:9" ht="56.25" x14ac:dyDescent="0.3">
      <c r="B197" s="28" t="s">
        <v>94</v>
      </c>
      <c r="C197" s="28"/>
      <c r="D197" s="29">
        <f>SUM(D193:D196)</f>
        <v>429</v>
      </c>
      <c r="E197" s="12">
        <f>SUM(E193:E196)</f>
        <v>14.75</v>
      </c>
      <c r="F197" s="12">
        <f>SUM(F193:F196)</f>
        <v>10.069999999999999</v>
      </c>
      <c r="G197" s="12">
        <f>SUM(G193:G196)</f>
        <v>114.25</v>
      </c>
      <c r="H197" s="12">
        <f>SUM(H193:H196)</f>
        <v>576.97</v>
      </c>
      <c r="I197" s="62"/>
    </row>
    <row r="198" spans="2:9" x14ac:dyDescent="0.3">
      <c r="B198" s="21"/>
      <c r="C198" s="28" t="s">
        <v>21</v>
      </c>
      <c r="D198" s="29">
        <f>D181+D183+D190+D197</f>
        <v>1589</v>
      </c>
      <c r="E198" s="29">
        <f>E181+E183+E190+E197</f>
        <v>58.89</v>
      </c>
      <c r="F198" s="29">
        <f>F181+F183+F190+F197</f>
        <v>49.808</v>
      </c>
      <c r="G198" s="29">
        <f>G181+G183+G190+G197</f>
        <v>282.45</v>
      </c>
      <c r="H198" s="29">
        <f>H181+H183+H190+H197</f>
        <v>1779.14</v>
      </c>
      <c r="I198" s="62"/>
    </row>
    <row r="199" spans="2:9" x14ac:dyDescent="0.3">
      <c r="B199" s="43"/>
      <c r="C199" s="21"/>
      <c r="D199" s="21"/>
      <c r="E199" s="42"/>
      <c r="F199" s="42"/>
      <c r="G199" s="42"/>
      <c r="H199" s="55">
        <f>(H198*100)/1800</f>
        <v>98.841111111111104</v>
      </c>
      <c r="I199" s="42" t="s">
        <v>83</v>
      </c>
    </row>
    <row r="200" spans="2:9" x14ac:dyDescent="0.3">
      <c r="B200" s="43"/>
      <c r="C200" s="21"/>
      <c r="D200" s="21"/>
      <c r="E200" s="42"/>
      <c r="F200" s="42"/>
      <c r="G200" s="42"/>
      <c r="H200" s="42"/>
      <c r="I200" s="42"/>
    </row>
    <row r="201" spans="2:9" x14ac:dyDescent="0.3">
      <c r="B201" s="92" t="s">
        <v>0</v>
      </c>
      <c r="C201" s="92" t="s">
        <v>1</v>
      </c>
      <c r="D201" s="92" t="s">
        <v>2</v>
      </c>
      <c r="E201" s="97" t="s">
        <v>3</v>
      </c>
      <c r="F201" s="97"/>
      <c r="G201" s="97"/>
      <c r="H201" s="92" t="s">
        <v>4</v>
      </c>
      <c r="I201" s="92" t="s">
        <v>5</v>
      </c>
    </row>
    <row r="202" spans="2:9" ht="30.75" customHeight="1" x14ac:dyDescent="0.3">
      <c r="B202" s="92"/>
      <c r="C202" s="92"/>
      <c r="D202" s="92"/>
      <c r="E202" s="87" t="s">
        <v>6</v>
      </c>
      <c r="F202" s="87" t="s">
        <v>7</v>
      </c>
      <c r="G202" s="87" t="s">
        <v>8</v>
      </c>
      <c r="H202" s="92"/>
      <c r="I202" s="92"/>
    </row>
    <row r="203" spans="2:9" x14ac:dyDescent="0.3">
      <c r="B203" s="28" t="s">
        <v>51</v>
      </c>
      <c r="C203" s="28"/>
      <c r="D203" s="53"/>
      <c r="E203" s="12"/>
      <c r="F203" s="54"/>
      <c r="G203" s="54"/>
      <c r="H203" s="54"/>
      <c r="I203" s="54"/>
    </row>
    <row r="204" spans="2:9" ht="37.5" x14ac:dyDescent="0.3">
      <c r="B204" s="25" t="s">
        <v>9</v>
      </c>
      <c r="C204" s="25" t="s">
        <v>153</v>
      </c>
      <c r="D204" s="26">
        <v>165</v>
      </c>
      <c r="E204" s="13">
        <v>5.67</v>
      </c>
      <c r="F204" s="13">
        <v>6.11</v>
      </c>
      <c r="G204" s="13">
        <v>29.57</v>
      </c>
      <c r="H204" s="13">
        <v>197.14</v>
      </c>
      <c r="I204" s="7" t="s">
        <v>139</v>
      </c>
    </row>
    <row r="205" spans="2:9" x14ac:dyDescent="0.3">
      <c r="B205" s="25"/>
      <c r="C205" s="25" t="s">
        <v>10</v>
      </c>
      <c r="D205" s="30">
        <v>200</v>
      </c>
      <c r="E205" s="22">
        <v>7.0000000000000007E-2</v>
      </c>
      <c r="F205" s="22">
        <v>0.04</v>
      </c>
      <c r="G205" s="22">
        <v>11.1</v>
      </c>
      <c r="H205" s="22">
        <v>44.4</v>
      </c>
      <c r="I205" s="7" t="s">
        <v>42</v>
      </c>
    </row>
    <row r="206" spans="2:9" ht="37.5" x14ac:dyDescent="0.3">
      <c r="B206" s="25"/>
      <c r="C206" s="43" t="s">
        <v>169</v>
      </c>
      <c r="D206" s="30">
        <v>35</v>
      </c>
      <c r="E206" s="23">
        <v>2.14</v>
      </c>
      <c r="F206" s="23">
        <v>6.6</v>
      </c>
      <c r="G206" s="23">
        <v>12.79</v>
      </c>
      <c r="H206" s="23">
        <v>119</v>
      </c>
      <c r="I206" s="23" t="s">
        <v>170</v>
      </c>
    </row>
    <row r="207" spans="2:9" ht="37.5" x14ac:dyDescent="0.3">
      <c r="B207" s="28" t="s">
        <v>64</v>
      </c>
      <c r="C207" s="28"/>
      <c r="D207" s="29">
        <f>SUM(D204:D206)</f>
        <v>400</v>
      </c>
      <c r="E207" s="12">
        <f>SUM(E204:E206)</f>
        <v>7.8800000000000008</v>
      </c>
      <c r="F207" s="12">
        <f>SUM(F204:F206)</f>
        <v>12.75</v>
      </c>
      <c r="G207" s="12">
        <f>SUM(G204:G206)</f>
        <v>53.46</v>
      </c>
      <c r="H207" s="12">
        <f>SUM(H204:H206)</f>
        <v>360.53999999999996</v>
      </c>
      <c r="I207" s="7"/>
    </row>
    <row r="208" spans="2:9" ht="37.5" x14ac:dyDescent="0.3">
      <c r="B208" s="25" t="s">
        <v>14</v>
      </c>
      <c r="C208" s="43" t="s">
        <v>243</v>
      </c>
      <c r="D208" s="26">
        <v>100</v>
      </c>
      <c r="E208" s="13">
        <v>3.05</v>
      </c>
      <c r="F208" s="13">
        <v>2.72</v>
      </c>
      <c r="G208" s="13">
        <v>5.05</v>
      </c>
      <c r="H208" s="13">
        <v>56.67</v>
      </c>
      <c r="I208" s="13" t="s">
        <v>244</v>
      </c>
    </row>
    <row r="209" spans="1:9" x14ac:dyDescent="0.3">
      <c r="B209" s="25"/>
      <c r="C209" s="43" t="s">
        <v>241</v>
      </c>
      <c r="D209" s="26">
        <v>20</v>
      </c>
      <c r="E209" s="13">
        <v>1.3</v>
      </c>
      <c r="F209" s="13">
        <v>2.88</v>
      </c>
      <c r="G209" s="13">
        <v>14.36</v>
      </c>
      <c r="H209" s="13">
        <v>87.4</v>
      </c>
      <c r="I209" s="13"/>
    </row>
    <row r="210" spans="1:9" ht="56.25" x14ac:dyDescent="0.3">
      <c r="B210" s="28" t="s">
        <v>65</v>
      </c>
      <c r="C210" s="28"/>
      <c r="D210" s="29">
        <f>SUM(D208)</f>
        <v>100</v>
      </c>
      <c r="E210" s="12">
        <f>SUM(E208)</f>
        <v>3.05</v>
      </c>
      <c r="F210" s="12">
        <f>SUM(F208)</f>
        <v>2.72</v>
      </c>
      <c r="G210" s="12">
        <f>SUM(G208)</f>
        <v>5.05</v>
      </c>
      <c r="H210" s="12">
        <f>SUM(H208)</f>
        <v>56.67</v>
      </c>
      <c r="I210" s="7"/>
    </row>
    <row r="211" spans="1:9" x14ac:dyDescent="0.3">
      <c r="B211" s="25" t="s">
        <v>16</v>
      </c>
      <c r="C211" s="25" t="s">
        <v>86</v>
      </c>
      <c r="D211" s="26">
        <v>50</v>
      </c>
      <c r="E211" s="13">
        <v>0.81</v>
      </c>
      <c r="F211" s="13">
        <v>3.69</v>
      </c>
      <c r="G211" s="13">
        <v>2.87</v>
      </c>
      <c r="H211" s="13">
        <v>47.5</v>
      </c>
      <c r="I211" s="13" t="s">
        <v>52</v>
      </c>
    </row>
    <row r="212" spans="1:9" x14ac:dyDescent="0.3">
      <c r="B212" s="25"/>
      <c r="C212" s="57" t="s">
        <v>108</v>
      </c>
      <c r="D212" s="26">
        <v>200</v>
      </c>
      <c r="E212" s="13">
        <v>2.1</v>
      </c>
      <c r="F212" s="10">
        <v>3.4</v>
      </c>
      <c r="G212" s="13">
        <v>9.3000000000000007</v>
      </c>
      <c r="H212" s="35">
        <v>77</v>
      </c>
      <c r="I212" s="13" t="s">
        <v>107</v>
      </c>
    </row>
    <row r="213" spans="1:9" ht="40.5" x14ac:dyDescent="0.3">
      <c r="B213" s="25"/>
      <c r="C213" s="78" t="s">
        <v>191</v>
      </c>
      <c r="D213" s="51">
        <v>95</v>
      </c>
      <c r="E213" s="52">
        <v>8.35</v>
      </c>
      <c r="F213" s="52">
        <v>12.35</v>
      </c>
      <c r="G213" s="52">
        <v>9.0500000000000007</v>
      </c>
      <c r="H213" s="52">
        <v>181</v>
      </c>
      <c r="I213" s="52" t="s">
        <v>192</v>
      </c>
    </row>
    <row r="214" spans="1:9" ht="37.5" x14ac:dyDescent="0.3">
      <c r="B214" s="25"/>
      <c r="C214" s="25" t="s">
        <v>17</v>
      </c>
      <c r="D214" s="26">
        <v>130</v>
      </c>
      <c r="E214" s="13">
        <v>4.8</v>
      </c>
      <c r="F214" s="13">
        <v>3.9</v>
      </c>
      <c r="G214" s="13">
        <v>22.9</v>
      </c>
      <c r="H214" s="13">
        <v>145.9</v>
      </c>
      <c r="I214" s="7" t="s">
        <v>18</v>
      </c>
    </row>
    <row r="215" spans="1:9" x14ac:dyDescent="0.3">
      <c r="A215" s="1" t="s">
        <v>85</v>
      </c>
      <c r="B215" s="25"/>
      <c r="C215" s="43" t="s">
        <v>41</v>
      </c>
      <c r="D215" s="30">
        <v>180</v>
      </c>
      <c r="E215" s="7">
        <v>0</v>
      </c>
      <c r="F215" s="7">
        <v>0</v>
      </c>
      <c r="G215" s="7">
        <v>21.15</v>
      </c>
      <c r="H215" s="7">
        <v>80.099999999999994</v>
      </c>
      <c r="I215" s="7" t="s">
        <v>67</v>
      </c>
    </row>
    <row r="216" spans="1:9" ht="33.75" customHeight="1" x14ac:dyDescent="0.3">
      <c r="B216" s="25"/>
      <c r="C216" s="25" t="s">
        <v>58</v>
      </c>
      <c r="D216" s="30">
        <v>25</v>
      </c>
      <c r="E216" s="7">
        <v>2</v>
      </c>
      <c r="F216" s="7">
        <v>0.42</v>
      </c>
      <c r="G216" s="7">
        <v>15.75</v>
      </c>
      <c r="H216" s="7">
        <v>78</v>
      </c>
      <c r="I216" s="7" t="s">
        <v>12</v>
      </c>
    </row>
    <row r="217" spans="1:9" x14ac:dyDescent="0.3">
      <c r="B217" s="25"/>
      <c r="C217" s="43" t="s">
        <v>59</v>
      </c>
      <c r="D217" s="26">
        <v>30</v>
      </c>
      <c r="E217" s="13">
        <v>3.3</v>
      </c>
      <c r="F217" s="13">
        <v>0.54</v>
      </c>
      <c r="G217" s="13">
        <v>19.2</v>
      </c>
      <c r="H217" s="13">
        <v>95.1</v>
      </c>
      <c r="I217" s="13" t="s">
        <v>12</v>
      </c>
    </row>
    <row r="218" spans="1:9" x14ac:dyDescent="0.3">
      <c r="B218" s="28" t="s">
        <v>96</v>
      </c>
      <c r="C218" s="28"/>
      <c r="D218" s="29">
        <f>SUM(D211:D217)</f>
        <v>710</v>
      </c>
      <c r="E218" s="12">
        <f>SUM(E211:E217)</f>
        <v>21.36</v>
      </c>
      <c r="F218" s="12">
        <f>SUM(F211:F217)</f>
        <v>24.299999999999997</v>
      </c>
      <c r="G218" s="12">
        <f>SUM(G211:G217)</f>
        <v>100.22000000000001</v>
      </c>
      <c r="H218" s="12">
        <f>SUM(H211:H217)</f>
        <v>704.6</v>
      </c>
      <c r="I218" s="7"/>
    </row>
    <row r="219" spans="1:9" ht="37.5" x14ac:dyDescent="0.3">
      <c r="B219" s="25" t="s">
        <v>20</v>
      </c>
      <c r="C219" s="50" t="s">
        <v>145</v>
      </c>
      <c r="D219" s="58">
        <v>150</v>
      </c>
      <c r="E219" s="59">
        <v>13.27</v>
      </c>
      <c r="F219" s="60">
        <v>23.75</v>
      </c>
      <c r="G219" s="59">
        <v>2.65</v>
      </c>
      <c r="H219" s="59">
        <v>277.05</v>
      </c>
      <c r="I219" s="59" t="s">
        <v>113</v>
      </c>
    </row>
    <row r="220" spans="1:9" ht="20.25" x14ac:dyDescent="0.3">
      <c r="B220" s="25"/>
      <c r="C220" s="50" t="s">
        <v>163</v>
      </c>
      <c r="D220" s="58">
        <v>15</v>
      </c>
      <c r="E220" s="59">
        <v>0.45</v>
      </c>
      <c r="F220" s="60">
        <v>0</v>
      </c>
      <c r="G220" s="59">
        <v>0.9</v>
      </c>
      <c r="H220" s="59">
        <v>5.25</v>
      </c>
      <c r="I220" s="59"/>
    </row>
    <row r="221" spans="1:9" x14ac:dyDescent="0.3">
      <c r="B221" s="25"/>
      <c r="C221" s="25" t="s">
        <v>10</v>
      </c>
      <c r="D221" s="30">
        <v>200</v>
      </c>
      <c r="E221" s="22">
        <v>7.0000000000000007E-2</v>
      </c>
      <c r="F221" s="22">
        <v>0.04</v>
      </c>
      <c r="G221" s="22">
        <v>11.1</v>
      </c>
      <c r="H221" s="22">
        <v>44.4</v>
      </c>
      <c r="I221" s="7" t="s">
        <v>42</v>
      </c>
    </row>
    <row r="222" spans="1:9" x14ac:dyDescent="0.3">
      <c r="B222" s="25"/>
      <c r="C222" s="25" t="s">
        <v>54</v>
      </c>
      <c r="D222" s="26">
        <v>100</v>
      </c>
      <c r="E222" s="13">
        <v>0.4</v>
      </c>
      <c r="F222" s="13">
        <v>0.4</v>
      </c>
      <c r="G222" s="13">
        <v>0.4</v>
      </c>
      <c r="H222" s="13">
        <v>44</v>
      </c>
      <c r="I222" s="7" t="s">
        <v>38</v>
      </c>
    </row>
    <row r="223" spans="1:9" ht="33.75" customHeight="1" x14ac:dyDescent="0.3">
      <c r="B223" s="25"/>
      <c r="C223" s="25" t="s">
        <v>58</v>
      </c>
      <c r="D223" s="30">
        <v>25</v>
      </c>
      <c r="E223" s="7">
        <v>2</v>
      </c>
      <c r="F223" s="7">
        <v>0.42</v>
      </c>
      <c r="G223" s="7">
        <v>15.75</v>
      </c>
      <c r="H223" s="7">
        <v>78</v>
      </c>
      <c r="I223" s="7" t="s">
        <v>12</v>
      </c>
    </row>
    <row r="224" spans="1:9" ht="56.25" x14ac:dyDescent="0.3">
      <c r="B224" s="28" t="s">
        <v>94</v>
      </c>
      <c r="C224" s="28"/>
      <c r="D224" s="29">
        <f>SUM(D219:D223)</f>
        <v>490</v>
      </c>
      <c r="E224" s="12">
        <f>SUM(E219:E223)</f>
        <v>16.189999999999998</v>
      </c>
      <c r="F224" s="12">
        <f>SUM(F219:F223)</f>
        <v>24.61</v>
      </c>
      <c r="G224" s="12">
        <f>SUM(G219:G223)</f>
        <v>30.799999999999997</v>
      </c>
      <c r="H224" s="12">
        <f>SUM(H219:H223)</f>
        <v>448.7</v>
      </c>
      <c r="I224" s="7"/>
    </row>
    <row r="225" spans="2:10" x14ac:dyDescent="0.3">
      <c r="B225" s="25"/>
      <c r="C225" s="28" t="s">
        <v>21</v>
      </c>
      <c r="D225" s="29">
        <f>D207+D210+D218+D224</f>
        <v>1700</v>
      </c>
      <c r="E225" s="29">
        <f>E207+E210+E218+E224</f>
        <v>48.48</v>
      </c>
      <c r="F225" s="29">
        <f>F207+F210+F218+F224</f>
        <v>64.38</v>
      </c>
      <c r="G225" s="29">
        <f>G207+G210+G218+G224</f>
        <v>189.53000000000003</v>
      </c>
      <c r="H225" s="29">
        <f>H207+H210+H218+H224</f>
        <v>1570.51</v>
      </c>
      <c r="I225" s="7"/>
    </row>
    <row r="226" spans="2:10" x14ac:dyDescent="0.3">
      <c r="B226" s="25"/>
      <c r="C226" s="25"/>
      <c r="D226" s="26"/>
      <c r="E226" s="13"/>
      <c r="F226" s="13"/>
      <c r="G226" s="13"/>
      <c r="H226" s="79">
        <f>(H225*100)/1800</f>
        <v>87.25055555555555</v>
      </c>
      <c r="I226" s="30"/>
      <c r="J226" s="1" t="s">
        <v>83</v>
      </c>
    </row>
    <row r="227" spans="2:10" x14ac:dyDescent="0.3">
      <c r="B227" s="25"/>
      <c r="C227" s="25"/>
      <c r="D227" s="26"/>
      <c r="E227" s="13"/>
      <c r="F227" s="13"/>
      <c r="G227" s="13"/>
      <c r="H227" s="13"/>
      <c r="I227" s="7"/>
    </row>
    <row r="228" spans="2:10" x14ac:dyDescent="0.3">
      <c r="B228" s="94" t="s">
        <v>0</v>
      </c>
      <c r="C228" s="92" t="s">
        <v>1</v>
      </c>
      <c r="D228" s="92" t="s">
        <v>2</v>
      </c>
      <c r="E228" s="97" t="s">
        <v>3</v>
      </c>
      <c r="F228" s="97"/>
      <c r="G228" s="97"/>
      <c r="H228" s="92" t="s">
        <v>4</v>
      </c>
      <c r="I228" s="92" t="s">
        <v>5</v>
      </c>
    </row>
    <row r="229" spans="2:10" x14ac:dyDescent="0.3">
      <c r="B229" s="94"/>
      <c r="C229" s="92"/>
      <c r="D229" s="92"/>
      <c r="E229" s="87" t="s">
        <v>6</v>
      </c>
      <c r="F229" s="87" t="s">
        <v>7</v>
      </c>
      <c r="G229" s="87" t="s">
        <v>8</v>
      </c>
      <c r="H229" s="92"/>
      <c r="I229" s="92"/>
    </row>
    <row r="230" spans="2:10" x14ac:dyDescent="0.3">
      <c r="B230" s="28"/>
      <c r="C230" s="53"/>
      <c r="D230" s="53"/>
      <c r="E230" s="54"/>
      <c r="F230" s="54"/>
      <c r="G230" s="54"/>
      <c r="H230" s="54"/>
      <c r="I230" s="54"/>
    </row>
    <row r="231" spans="2:10" x14ac:dyDescent="0.3">
      <c r="B231" s="28" t="s">
        <v>55</v>
      </c>
      <c r="C231" s="53"/>
      <c r="D231" s="53"/>
      <c r="E231" s="54"/>
      <c r="F231" s="54"/>
      <c r="G231" s="54"/>
      <c r="H231" s="54"/>
      <c r="I231" s="54"/>
    </row>
    <row r="232" spans="2:10" ht="50.25" customHeight="1" x14ac:dyDescent="0.3">
      <c r="B232" s="25" t="s">
        <v>9</v>
      </c>
      <c r="C232" s="18" t="s">
        <v>237</v>
      </c>
      <c r="D232" s="19">
        <v>155</v>
      </c>
      <c r="E232" s="22">
        <v>2.4</v>
      </c>
      <c r="F232" s="22">
        <v>3.82</v>
      </c>
      <c r="G232" s="22">
        <v>16.100000000000001</v>
      </c>
      <c r="H232" s="22">
        <v>108</v>
      </c>
      <c r="I232" s="13" t="s">
        <v>235</v>
      </c>
    </row>
    <row r="233" spans="2:10" x14ac:dyDescent="0.3">
      <c r="B233" s="25"/>
      <c r="C233" s="43" t="s">
        <v>179</v>
      </c>
      <c r="D233" s="30">
        <v>30</v>
      </c>
      <c r="E233" s="22">
        <v>3.36</v>
      </c>
      <c r="F233" s="22">
        <v>1.29</v>
      </c>
      <c r="G233" s="22">
        <v>19.739999999999998</v>
      </c>
      <c r="H233" s="22">
        <v>104.1</v>
      </c>
      <c r="I233" s="22" t="s">
        <v>99</v>
      </c>
    </row>
    <row r="234" spans="2:10" x14ac:dyDescent="0.3">
      <c r="B234" s="25"/>
      <c r="C234" s="43" t="s">
        <v>25</v>
      </c>
      <c r="D234" s="30">
        <v>10</v>
      </c>
      <c r="E234" s="7">
        <v>2.63</v>
      </c>
      <c r="F234" s="8">
        <v>2.66</v>
      </c>
      <c r="G234" s="7">
        <v>0</v>
      </c>
      <c r="H234" s="7">
        <v>34</v>
      </c>
      <c r="I234" s="7" t="s">
        <v>100</v>
      </c>
    </row>
    <row r="235" spans="2:10" ht="56.25" x14ac:dyDescent="0.3">
      <c r="B235" s="25"/>
      <c r="C235" s="2" t="s">
        <v>249</v>
      </c>
      <c r="D235" s="26">
        <v>180</v>
      </c>
      <c r="E235" s="13">
        <v>3.51</v>
      </c>
      <c r="F235" s="13">
        <v>2.79</v>
      </c>
      <c r="G235" s="13">
        <v>22.6</v>
      </c>
      <c r="H235" s="13">
        <v>130.5</v>
      </c>
      <c r="I235" s="7" t="s">
        <v>33</v>
      </c>
    </row>
    <row r="236" spans="2:10" ht="37.5" x14ac:dyDescent="0.3">
      <c r="B236" s="28" t="s">
        <v>64</v>
      </c>
      <c r="C236" s="28"/>
      <c r="D236" s="29">
        <f>SUM(D232:D235)</f>
        <v>375</v>
      </c>
      <c r="E236" s="12">
        <f>SUM(E232:E235)</f>
        <v>11.9</v>
      </c>
      <c r="F236" s="12">
        <f>SUM(F232:F235)</f>
        <v>10.559999999999999</v>
      </c>
      <c r="G236" s="12">
        <f>SUM(G232:G235)</f>
        <v>58.440000000000005</v>
      </c>
      <c r="H236" s="12">
        <f>SUM(H232:H235)</f>
        <v>376.6</v>
      </c>
      <c r="I236" s="7"/>
    </row>
    <row r="237" spans="2:10" ht="37.5" x14ac:dyDescent="0.3">
      <c r="B237" s="25" t="s">
        <v>14</v>
      </c>
      <c r="C237" s="43" t="s">
        <v>68</v>
      </c>
      <c r="D237" s="26">
        <v>150</v>
      </c>
      <c r="E237" s="13">
        <v>0</v>
      </c>
      <c r="F237" s="13">
        <v>0</v>
      </c>
      <c r="G237" s="13">
        <v>15</v>
      </c>
      <c r="H237" s="13">
        <v>57</v>
      </c>
      <c r="I237" s="13" t="s">
        <v>69</v>
      </c>
    </row>
    <row r="238" spans="2:10" ht="56.25" x14ac:dyDescent="0.3">
      <c r="B238" s="28" t="s">
        <v>95</v>
      </c>
      <c r="C238" s="28"/>
      <c r="D238" s="29">
        <f>SUM(D237)</f>
        <v>150</v>
      </c>
      <c r="E238" s="12">
        <f>SUM(E237)</f>
        <v>0</v>
      </c>
      <c r="F238" s="12">
        <f>SUM(F237)</f>
        <v>0</v>
      </c>
      <c r="G238" s="12">
        <f>SUM(G237)</f>
        <v>15</v>
      </c>
      <c r="H238" s="12">
        <f>H237</f>
        <v>57</v>
      </c>
      <c r="I238" s="13"/>
    </row>
    <row r="239" spans="2:10" s="32" customFormat="1" ht="37.5" x14ac:dyDescent="0.3">
      <c r="B239" s="56" t="s">
        <v>16</v>
      </c>
      <c r="C239" s="80" t="s">
        <v>102</v>
      </c>
      <c r="D239" s="38">
        <v>50</v>
      </c>
      <c r="E239" s="34">
        <v>0.62</v>
      </c>
      <c r="F239" s="33">
        <v>4.8000000000000001E-2</v>
      </c>
      <c r="G239" s="34">
        <v>5.81</v>
      </c>
      <c r="H239" s="39">
        <v>16.149999999999999</v>
      </c>
      <c r="I239" s="34" t="s">
        <v>101</v>
      </c>
    </row>
    <row r="240" spans="2:10" s="32" customFormat="1" ht="56.25" x14ac:dyDescent="0.3">
      <c r="B240" s="56"/>
      <c r="C240" s="69" t="s">
        <v>193</v>
      </c>
      <c r="D240" s="38">
        <v>200</v>
      </c>
      <c r="E240" s="34">
        <v>1.68</v>
      </c>
      <c r="F240" s="34">
        <v>4.4800000000000004</v>
      </c>
      <c r="G240" s="34">
        <v>5.84</v>
      </c>
      <c r="H240" s="34">
        <v>70.400000000000006</v>
      </c>
      <c r="I240" s="34" t="s">
        <v>123</v>
      </c>
    </row>
    <row r="241" spans="2:9" ht="37.5" x14ac:dyDescent="0.3">
      <c r="B241" s="25"/>
      <c r="C241" s="25" t="s">
        <v>213</v>
      </c>
      <c r="D241" s="26">
        <v>85</v>
      </c>
      <c r="E241" s="13">
        <v>8.15</v>
      </c>
      <c r="F241" s="13">
        <v>7</v>
      </c>
      <c r="G241" s="13">
        <v>9.15</v>
      </c>
      <c r="H241" s="13">
        <v>132.5</v>
      </c>
      <c r="I241" s="7" t="s">
        <v>212</v>
      </c>
    </row>
    <row r="242" spans="2:9" x14ac:dyDescent="0.3">
      <c r="B242" s="25"/>
      <c r="C242" s="43" t="s">
        <v>40</v>
      </c>
      <c r="D242" s="26">
        <v>150</v>
      </c>
      <c r="E242" s="13">
        <v>3.05</v>
      </c>
      <c r="F242" s="13">
        <v>4.8</v>
      </c>
      <c r="G242" s="13">
        <v>20.43</v>
      </c>
      <c r="H242" s="13">
        <v>137.25</v>
      </c>
      <c r="I242" s="13" t="s">
        <v>72</v>
      </c>
    </row>
    <row r="243" spans="2:9" ht="37.5" x14ac:dyDescent="0.3">
      <c r="B243" s="25"/>
      <c r="C243" s="43" t="s">
        <v>19</v>
      </c>
      <c r="D243" s="26">
        <v>180</v>
      </c>
      <c r="E243" s="13">
        <v>0.4</v>
      </c>
      <c r="F243" s="13">
        <v>1.7999999999999999E-2</v>
      </c>
      <c r="G243" s="13">
        <v>25</v>
      </c>
      <c r="H243" s="13">
        <v>101.7</v>
      </c>
      <c r="I243" s="13" t="s">
        <v>27</v>
      </c>
    </row>
    <row r="244" spans="2:9" ht="33.75" customHeight="1" x14ac:dyDescent="0.3">
      <c r="B244" s="25"/>
      <c r="C244" s="25" t="s">
        <v>58</v>
      </c>
      <c r="D244" s="30">
        <v>25</v>
      </c>
      <c r="E244" s="7">
        <v>2</v>
      </c>
      <c r="F244" s="7">
        <v>0.42</v>
      </c>
      <c r="G244" s="7">
        <v>15.75</v>
      </c>
      <c r="H244" s="7">
        <v>78</v>
      </c>
      <c r="I244" s="7" t="s">
        <v>12</v>
      </c>
    </row>
    <row r="245" spans="2:9" x14ac:dyDescent="0.3">
      <c r="B245" s="25"/>
      <c r="C245" s="43" t="s">
        <v>59</v>
      </c>
      <c r="D245" s="26">
        <v>30</v>
      </c>
      <c r="E245" s="13">
        <v>3.3</v>
      </c>
      <c r="F245" s="13">
        <v>0.54</v>
      </c>
      <c r="G245" s="13">
        <v>19.2</v>
      </c>
      <c r="H245" s="13">
        <v>95.1</v>
      </c>
      <c r="I245" s="13" t="s">
        <v>12</v>
      </c>
    </row>
    <row r="246" spans="2:9" x14ac:dyDescent="0.3">
      <c r="B246" s="28" t="s">
        <v>66</v>
      </c>
      <c r="C246" s="28"/>
      <c r="D246" s="29">
        <f>SUM(D239:D245)</f>
        <v>720</v>
      </c>
      <c r="E246" s="12">
        <f>SUM(E239:E245)</f>
        <v>19.2</v>
      </c>
      <c r="F246" s="12">
        <f>SUM(F239:F245)</f>
        <v>17.306000000000001</v>
      </c>
      <c r="G246" s="12">
        <f>SUM(G239:G245)</f>
        <v>101.17999999999999</v>
      </c>
      <c r="H246" s="12">
        <f>SUM(H239:H245)</f>
        <v>631.1</v>
      </c>
      <c r="I246" s="7"/>
    </row>
    <row r="247" spans="2:9" ht="37.5" x14ac:dyDescent="0.3">
      <c r="B247" s="25" t="s">
        <v>20</v>
      </c>
      <c r="C247" s="25" t="s">
        <v>154</v>
      </c>
      <c r="D247" s="26">
        <v>154</v>
      </c>
      <c r="E247" s="13">
        <v>3.8</v>
      </c>
      <c r="F247" s="13">
        <v>5.9</v>
      </c>
      <c r="G247" s="13">
        <v>23.7</v>
      </c>
      <c r="H247" s="13">
        <v>164</v>
      </c>
      <c r="I247" s="13" t="s">
        <v>130</v>
      </c>
    </row>
    <row r="248" spans="2:9" x14ac:dyDescent="0.3">
      <c r="B248" s="25"/>
      <c r="C248" s="25" t="s">
        <v>28</v>
      </c>
      <c r="D248" s="26">
        <v>50</v>
      </c>
      <c r="E248" s="13">
        <v>3.21</v>
      </c>
      <c r="F248" s="13">
        <v>2.12</v>
      </c>
      <c r="G248" s="13">
        <v>31.5</v>
      </c>
      <c r="H248" s="13">
        <v>158.6</v>
      </c>
      <c r="I248" s="13" t="s">
        <v>29</v>
      </c>
    </row>
    <row r="249" spans="2:9" x14ac:dyDescent="0.3">
      <c r="B249" s="25"/>
      <c r="C249" s="25" t="s">
        <v>10</v>
      </c>
      <c r="D249" s="30">
        <v>200</v>
      </c>
      <c r="E249" s="22">
        <v>7.0000000000000007E-2</v>
      </c>
      <c r="F249" s="22">
        <v>0.04</v>
      </c>
      <c r="G249" s="22">
        <v>11.1</v>
      </c>
      <c r="H249" s="22">
        <v>44.4</v>
      </c>
      <c r="I249" s="7" t="s">
        <v>42</v>
      </c>
    </row>
    <row r="250" spans="2:9" ht="33.75" customHeight="1" x14ac:dyDescent="0.3">
      <c r="B250" s="25"/>
      <c r="C250" s="25" t="s">
        <v>58</v>
      </c>
      <c r="D250" s="30">
        <v>25</v>
      </c>
      <c r="E250" s="7">
        <v>2</v>
      </c>
      <c r="F250" s="7">
        <v>0.42</v>
      </c>
      <c r="G250" s="7">
        <v>15.75</v>
      </c>
      <c r="H250" s="7">
        <v>78</v>
      </c>
      <c r="I250" s="7" t="s">
        <v>12</v>
      </c>
    </row>
    <row r="251" spans="2:9" ht="56.25" x14ac:dyDescent="0.3">
      <c r="B251" s="28" t="s">
        <v>94</v>
      </c>
      <c r="C251" s="28"/>
      <c r="D251" s="29">
        <f>SUM(D247:D250)</f>
        <v>429</v>
      </c>
      <c r="E251" s="12">
        <f>SUM(E247:E250)</f>
        <v>9.08</v>
      </c>
      <c r="F251" s="12">
        <f>SUM(F247:F250)</f>
        <v>8.4799999999999986</v>
      </c>
      <c r="G251" s="12">
        <f>SUM(G247:G250)</f>
        <v>82.05</v>
      </c>
      <c r="H251" s="12">
        <f>SUM(H247:H250)</f>
        <v>445</v>
      </c>
      <c r="I251" s="7"/>
    </row>
    <row r="252" spans="2:9" x14ac:dyDescent="0.3">
      <c r="B252" s="25"/>
      <c r="C252" s="28" t="s">
        <v>21</v>
      </c>
      <c r="D252" s="53">
        <f>D251+D246+D238+D235</f>
        <v>1479</v>
      </c>
      <c r="E252" s="54">
        <f>E251+E246+E238+E235</f>
        <v>31.79</v>
      </c>
      <c r="F252" s="54">
        <f>F251+F246+F238+F235</f>
        <v>28.576000000000001</v>
      </c>
      <c r="G252" s="54">
        <f>G251+G246+G238+G235</f>
        <v>220.82999999999998</v>
      </c>
      <c r="H252" s="54">
        <f>H236+H238+H246+H251</f>
        <v>1509.7</v>
      </c>
      <c r="I252" s="7"/>
    </row>
    <row r="253" spans="2:9" x14ac:dyDescent="0.3">
      <c r="B253" s="43"/>
      <c r="C253" s="21"/>
      <c r="D253" s="21"/>
      <c r="E253" s="42"/>
      <c r="F253" s="42"/>
      <c r="G253" s="42"/>
      <c r="H253" s="55">
        <f>(H252*100)/1800</f>
        <v>83.87222222222222</v>
      </c>
      <c r="I253" s="42" t="s">
        <v>83</v>
      </c>
    </row>
    <row r="254" spans="2:9" x14ac:dyDescent="0.3">
      <c r="B254" s="43"/>
      <c r="C254" s="21"/>
      <c r="D254" s="21"/>
      <c r="E254" s="42"/>
      <c r="F254" s="42"/>
      <c r="G254" s="42"/>
      <c r="H254" s="42"/>
      <c r="I254" s="42"/>
    </row>
    <row r="255" spans="2:9" x14ac:dyDescent="0.3">
      <c r="B255" s="92" t="s">
        <v>0</v>
      </c>
      <c r="C255" s="94" t="s">
        <v>1</v>
      </c>
      <c r="D255" s="92" t="s">
        <v>2</v>
      </c>
      <c r="E255" s="97" t="s">
        <v>3</v>
      </c>
      <c r="F255" s="97"/>
      <c r="G255" s="97"/>
      <c r="H255" s="92" t="s">
        <v>4</v>
      </c>
      <c r="I255" s="92" t="s">
        <v>5</v>
      </c>
    </row>
    <row r="256" spans="2:9" ht="32.25" customHeight="1" x14ac:dyDescent="0.3">
      <c r="B256" s="92"/>
      <c r="C256" s="94"/>
      <c r="D256" s="92"/>
      <c r="E256" s="87" t="s">
        <v>6</v>
      </c>
      <c r="F256" s="87" t="s">
        <v>7</v>
      </c>
      <c r="G256" s="87" t="s">
        <v>8</v>
      </c>
      <c r="H256" s="92"/>
      <c r="I256" s="92"/>
    </row>
    <row r="257" spans="2:12" x14ac:dyDescent="0.3">
      <c r="B257" s="28" t="s">
        <v>56</v>
      </c>
      <c r="C257" s="28"/>
      <c r="D257" s="53"/>
      <c r="E257" s="54"/>
      <c r="F257" s="54"/>
      <c r="G257" s="54"/>
      <c r="H257" s="54"/>
      <c r="I257" s="54"/>
    </row>
    <row r="258" spans="2:12" ht="37.5" x14ac:dyDescent="0.3">
      <c r="B258" s="25"/>
      <c r="C258" s="43" t="s">
        <v>236</v>
      </c>
      <c r="D258" s="26">
        <v>180</v>
      </c>
      <c r="E258" s="13">
        <v>5.41</v>
      </c>
      <c r="F258" s="13">
        <v>7.05</v>
      </c>
      <c r="G258" s="13">
        <v>28.44</v>
      </c>
      <c r="H258" s="13">
        <v>203.64</v>
      </c>
      <c r="I258" s="13" t="s">
        <v>185</v>
      </c>
      <c r="J258" s="85"/>
    </row>
    <row r="259" spans="2:12" ht="37.5" x14ac:dyDescent="0.3">
      <c r="B259" s="25"/>
      <c r="C259" s="43" t="s">
        <v>169</v>
      </c>
      <c r="D259" s="30">
        <v>35</v>
      </c>
      <c r="E259" s="23">
        <v>2.14</v>
      </c>
      <c r="F259" s="23">
        <v>6.6</v>
      </c>
      <c r="G259" s="23">
        <v>12.79</v>
      </c>
      <c r="H259" s="23">
        <v>119</v>
      </c>
      <c r="I259" s="23" t="s">
        <v>170</v>
      </c>
    </row>
    <row r="260" spans="2:12" x14ac:dyDescent="0.3">
      <c r="B260" s="25"/>
      <c r="C260" s="25" t="s">
        <v>10</v>
      </c>
      <c r="D260" s="30">
        <v>200</v>
      </c>
      <c r="E260" s="22">
        <v>7.0000000000000007E-2</v>
      </c>
      <c r="F260" s="22">
        <v>0.04</v>
      </c>
      <c r="G260" s="22">
        <v>11.1</v>
      </c>
      <c r="H260" s="22">
        <v>44.4</v>
      </c>
      <c r="I260" s="7" t="s">
        <v>42</v>
      </c>
    </row>
    <row r="261" spans="2:12" ht="37.5" x14ac:dyDescent="0.3">
      <c r="B261" s="28" t="s">
        <v>64</v>
      </c>
      <c r="C261" s="28"/>
      <c r="D261" s="29">
        <f>SUM(D258:D260)</f>
        <v>415</v>
      </c>
      <c r="E261" s="12">
        <f>SUM(E258:E260)</f>
        <v>7.620000000000001</v>
      </c>
      <c r="F261" s="12">
        <f>SUM(F258:F260)</f>
        <v>13.689999999999998</v>
      </c>
      <c r="G261" s="12">
        <f>SUM(G258:G260)</f>
        <v>52.330000000000005</v>
      </c>
      <c r="H261" s="12">
        <f>SUM(H258:H260)</f>
        <v>367.03999999999996</v>
      </c>
      <c r="I261" s="7"/>
    </row>
    <row r="262" spans="2:12" ht="37.5" x14ac:dyDescent="0.3">
      <c r="B262" s="25" t="s">
        <v>14</v>
      </c>
      <c r="C262" s="43" t="s">
        <v>207</v>
      </c>
      <c r="D262" s="30">
        <v>150</v>
      </c>
      <c r="E262" s="22">
        <v>0.05</v>
      </c>
      <c r="F262" s="22">
        <v>0.03</v>
      </c>
      <c r="G262" s="22">
        <v>8.32</v>
      </c>
      <c r="H262" s="22">
        <v>33.299999999999997</v>
      </c>
      <c r="I262" s="7" t="s">
        <v>42</v>
      </c>
      <c r="L262" s="1" t="s">
        <v>30</v>
      </c>
    </row>
    <row r="263" spans="2:12" x14ac:dyDescent="0.3">
      <c r="B263" s="25"/>
      <c r="C263" s="43" t="s">
        <v>241</v>
      </c>
      <c r="D263" s="89">
        <v>20</v>
      </c>
      <c r="E263" s="90">
        <v>1.18</v>
      </c>
      <c r="F263" s="90">
        <v>1.3</v>
      </c>
      <c r="G263" s="90">
        <v>14.1</v>
      </c>
      <c r="H263" s="90">
        <v>70.599999999999994</v>
      </c>
      <c r="I263" s="7"/>
    </row>
    <row r="264" spans="2:12" ht="56.25" x14ac:dyDescent="0.3">
      <c r="B264" s="28" t="s">
        <v>65</v>
      </c>
      <c r="C264" s="28"/>
      <c r="D264" s="29">
        <f>D262+D263</f>
        <v>170</v>
      </c>
      <c r="E264" s="29">
        <f t="shared" ref="E264:G264" si="7">E262+E263</f>
        <v>1.23</v>
      </c>
      <c r="F264" s="29">
        <f t="shared" si="7"/>
        <v>1.33</v>
      </c>
      <c r="G264" s="29">
        <f t="shared" si="7"/>
        <v>22.42</v>
      </c>
      <c r="H264" s="12">
        <f>H262+H263</f>
        <v>103.89999999999999</v>
      </c>
      <c r="I264" s="7"/>
    </row>
    <row r="265" spans="2:12" ht="37.5" x14ac:dyDescent="0.3">
      <c r="B265" s="25" t="s">
        <v>16</v>
      </c>
      <c r="C265" s="25" t="s">
        <v>89</v>
      </c>
      <c r="D265" s="26">
        <v>50</v>
      </c>
      <c r="E265" s="13">
        <v>0.98</v>
      </c>
      <c r="F265" s="13">
        <v>2.62</v>
      </c>
      <c r="G265" s="13">
        <v>4.8899999999999997</v>
      </c>
      <c r="H265" s="13">
        <v>47.1</v>
      </c>
      <c r="I265" s="7" t="s">
        <v>88</v>
      </c>
    </row>
    <row r="266" spans="2:12" ht="56.25" x14ac:dyDescent="0.3">
      <c r="B266" s="25"/>
      <c r="C266" s="44" t="s">
        <v>194</v>
      </c>
      <c r="D266" s="19">
        <v>200</v>
      </c>
      <c r="E266" s="19">
        <v>1.84</v>
      </c>
      <c r="F266" s="19">
        <v>4.43</v>
      </c>
      <c r="G266" s="19">
        <v>12</v>
      </c>
      <c r="H266" s="19">
        <v>95.14</v>
      </c>
      <c r="I266" s="19" t="s">
        <v>87</v>
      </c>
      <c r="J266" s="84"/>
    </row>
    <row r="267" spans="2:12" ht="20.25" x14ac:dyDescent="0.3">
      <c r="B267" s="25"/>
      <c r="C267" s="70" t="s">
        <v>223</v>
      </c>
      <c r="D267" s="71">
        <v>60</v>
      </c>
      <c r="E267" s="72">
        <v>11.66</v>
      </c>
      <c r="F267" s="72">
        <v>2.75</v>
      </c>
      <c r="G267" s="72">
        <v>9.98</v>
      </c>
      <c r="H267" s="72">
        <v>111</v>
      </c>
      <c r="I267" s="73" t="s">
        <v>224</v>
      </c>
    </row>
    <row r="268" spans="2:12" ht="20.25" x14ac:dyDescent="0.3">
      <c r="B268" s="25"/>
      <c r="C268" s="70" t="s">
        <v>222</v>
      </c>
      <c r="D268" s="71">
        <v>20</v>
      </c>
      <c r="E268" s="72">
        <v>0.23</v>
      </c>
      <c r="F268" s="72">
        <v>0.84</v>
      </c>
      <c r="G268" s="72">
        <v>1.6</v>
      </c>
      <c r="H268" s="72">
        <v>14.9</v>
      </c>
      <c r="I268" s="73" t="s">
        <v>225</v>
      </c>
    </row>
    <row r="269" spans="2:12" ht="37.5" x14ac:dyDescent="0.3">
      <c r="B269" s="25"/>
      <c r="C269" s="25" t="s">
        <v>17</v>
      </c>
      <c r="D269" s="26">
        <v>130</v>
      </c>
      <c r="E269" s="13">
        <v>4.8</v>
      </c>
      <c r="F269" s="13">
        <v>3.9</v>
      </c>
      <c r="G269" s="13">
        <v>22.9</v>
      </c>
      <c r="H269" s="13">
        <v>145.9</v>
      </c>
      <c r="I269" s="7" t="s">
        <v>18</v>
      </c>
    </row>
    <row r="270" spans="2:12" x14ac:dyDescent="0.3">
      <c r="B270" s="25"/>
      <c r="C270" s="43" t="s">
        <v>41</v>
      </c>
      <c r="D270" s="30">
        <v>180</v>
      </c>
      <c r="E270" s="7">
        <v>0</v>
      </c>
      <c r="F270" s="7">
        <v>0</v>
      </c>
      <c r="G270" s="7">
        <v>21.15</v>
      </c>
      <c r="H270" s="7">
        <v>80.099999999999994</v>
      </c>
      <c r="I270" s="7" t="s">
        <v>67</v>
      </c>
    </row>
    <row r="271" spans="2:12" ht="33.75" customHeight="1" x14ac:dyDescent="0.3">
      <c r="B271" s="25"/>
      <c r="C271" s="25" t="s">
        <v>58</v>
      </c>
      <c r="D271" s="30">
        <v>25</v>
      </c>
      <c r="E271" s="7">
        <v>2</v>
      </c>
      <c r="F271" s="7">
        <v>0.42</v>
      </c>
      <c r="G271" s="7">
        <v>15.75</v>
      </c>
      <c r="H271" s="7">
        <v>78</v>
      </c>
      <c r="I271" s="7" t="s">
        <v>12</v>
      </c>
    </row>
    <row r="272" spans="2:12" x14ac:dyDescent="0.3">
      <c r="B272" s="25"/>
      <c r="C272" s="43" t="s">
        <v>59</v>
      </c>
      <c r="D272" s="26">
        <v>30</v>
      </c>
      <c r="E272" s="13">
        <v>3.3</v>
      </c>
      <c r="F272" s="13">
        <v>0.54</v>
      </c>
      <c r="G272" s="13">
        <v>19.2</v>
      </c>
      <c r="H272" s="13">
        <v>95.1</v>
      </c>
      <c r="I272" s="13" t="s">
        <v>12</v>
      </c>
    </row>
    <row r="273" spans="2:9" x14ac:dyDescent="0.3">
      <c r="B273" s="28" t="s">
        <v>66</v>
      </c>
      <c r="C273" s="28"/>
      <c r="D273" s="29">
        <f>SUM(D265:D272)</f>
        <v>695</v>
      </c>
      <c r="E273" s="12">
        <f>SUM(E265:E272)</f>
        <v>24.810000000000002</v>
      </c>
      <c r="F273" s="12">
        <f>SUM(F265:F272)</f>
        <v>15.5</v>
      </c>
      <c r="G273" s="12">
        <f>SUM(G265:G272)</f>
        <v>107.47000000000001</v>
      </c>
      <c r="H273" s="12">
        <f>SUM(H265:H272)</f>
        <v>667.24</v>
      </c>
      <c r="I273" s="47"/>
    </row>
    <row r="274" spans="2:9" ht="37.5" x14ac:dyDescent="0.3">
      <c r="B274" s="25" t="s">
        <v>20</v>
      </c>
      <c r="C274" s="43"/>
      <c r="D274" s="26"/>
      <c r="E274" s="13"/>
      <c r="F274" s="13"/>
      <c r="G274" s="13"/>
      <c r="H274" s="13"/>
      <c r="I274" s="13"/>
    </row>
    <row r="275" spans="2:9" ht="56.25" x14ac:dyDescent="0.3">
      <c r="B275" s="25"/>
      <c r="C275" s="25" t="s">
        <v>226</v>
      </c>
      <c r="D275" s="26">
        <v>165</v>
      </c>
      <c r="E275" s="13">
        <v>12.13</v>
      </c>
      <c r="F275" s="13">
        <v>9.5</v>
      </c>
      <c r="G275" s="13">
        <v>25.7</v>
      </c>
      <c r="H275" s="13">
        <v>237</v>
      </c>
      <c r="I275" s="7" t="s">
        <v>205</v>
      </c>
    </row>
    <row r="276" spans="2:9" x14ac:dyDescent="0.3">
      <c r="B276" s="25"/>
      <c r="C276" s="25" t="s">
        <v>10</v>
      </c>
      <c r="D276" s="30">
        <v>200</v>
      </c>
      <c r="E276" s="22">
        <v>7.0000000000000007E-2</v>
      </c>
      <c r="F276" s="22">
        <v>0.04</v>
      </c>
      <c r="G276" s="22">
        <v>11.1</v>
      </c>
      <c r="H276" s="22">
        <v>44.4</v>
      </c>
      <c r="I276" s="13" t="s">
        <v>42</v>
      </c>
    </row>
    <row r="277" spans="2:9" ht="33.75" customHeight="1" x14ac:dyDescent="0.3">
      <c r="B277" s="25"/>
      <c r="C277" s="25" t="s">
        <v>58</v>
      </c>
      <c r="D277" s="30">
        <v>25</v>
      </c>
      <c r="E277" s="7">
        <v>2</v>
      </c>
      <c r="F277" s="7">
        <v>0.42</v>
      </c>
      <c r="G277" s="7">
        <v>15.75</v>
      </c>
      <c r="H277" s="7">
        <v>78</v>
      </c>
      <c r="I277" s="7" t="s">
        <v>12</v>
      </c>
    </row>
    <row r="278" spans="2:9" ht="56.25" x14ac:dyDescent="0.3">
      <c r="B278" s="28" t="s">
        <v>94</v>
      </c>
      <c r="C278" s="28"/>
      <c r="D278" s="29">
        <f>SUM(D274:D277)</f>
        <v>390</v>
      </c>
      <c r="E278" s="12">
        <f>SUM(E274:E277)</f>
        <v>14.200000000000001</v>
      </c>
      <c r="F278" s="12">
        <f>SUM(F274:F277)</f>
        <v>9.9599999999999991</v>
      </c>
      <c r="G278" s="12">
        <f>SUM(G274:G277)</f>
        <v>52.55</v>
      </c>
      <c r="H278" s="12">
        <f>SUM(H274:H277)</f>
        <v>359.4</v>
      </c>
      <c r="I278" s="7"/>
    </row>
    <row r="279" spans="2:9" x14ac:dyDescent="0.3">
      <c r="B279" s="21"/>
      <c r="C279" s="28" t="s">
        <v>21</v>
      </c>
      <c r="D279" s="53">
        <f>D261+D264+D273+D278</f>
        <v>1670</v>
      </c>
      <c r="E279" s="53">
        <f>E261+E264+E273+E278</f>
        <v>47.860000000000007</v>
      </c>
      <c r="F279" s="53">
        <f>F261+F264+F273+F278</f>
        <v>40.479999999999997</v>
      </c>
      <c r="G279" s="53">
        <f>G261+G264+G273+G278</f>
        <v>234.77000000000004</v>
      </c>
      <c r="H279" s="53">
        <f>H261+H264+H273+H278</f>
        <v>1497.58</v>
      </c>
      <c r="I279" s="7"/>
    </row>
    <row r="280" spans="2:9" x14ac:dyDescent="0.3">
      <c r="H280" s="11">
        <f>(H279*100)/1800</f>
        <v>83.198888888888888</v>
      </c>
      <c r="I280" s="1" t="s">
        <v>83</v>
      </c>
    </row>
    <row r="281" spans="2:9" x14ac:dyDescent="0.3">
      <c r="E281" s="27">
        <f>(G38+G64+H91+H118+H146+H171+H199+H226+H253+H280)/10</f>
        <v>90.590444444444444</v>
      </c>
      <c r="F281" s="1" t="s">
        <v>90</v>
      </c>
    </row>
    <row r="282" spans="2:9" ht="234.75" customHeight="1" x14ac:dyDescent="0.3">
      <c r="B282" s="99" t="s">
        <v>218</v>
      </c>
      <c r="C282" s="99"/>
      <c r="D282" s="99"/>
      <c r="E282" s="99"/>
      <c r="F282" s="99"/>
      <c r="G282" s="99"/>
      <c r="H282" s="99"/>
      <c r="I282" s="99"/>
    </row>
  </sheetData>
  <mergeCells count="65">
    <mergeCell ref="B282:I282"/>
    <mergeCell ref="I41:I42"/>
    <mergeCell ref="B7:I7"/>
    <mergeCell ref="B8:I8"/>
    <mergeCell ref="B9:I9"/>
    <mergeCell ref="B10:I10"/>
    <mergeCell ref="B11:B12"/>
    <mergeCell ref="C11:C12"/>
    <mergeCell ref="D11:D12"/>
    <mergeCell ref="E11:G11"/>
    <mergeCell ref="H11:H12"/>
    <mergeCell ref="I11:I12"/>
    <mergeCell ref="B41:B42"/>
    <mergeCell ref="C41:C42"/>
    <mergeCell ref="D41:D42"/>
    <mergeCell ref="E41:G41"/>
    <mergeCell ref="H41:H42"/>
    <mergeCell ref="I93:I94"/>
    <mergeCell ref="B66:B67"/>
    <mergeCell ref="C66:C67"/>
    <mergeCell ref="D66:D67"/>
    <mergeCell ref="E66:G66"/>
    <mergeCell ref="H66:H67"/>
    <mergeCell ref="I66:I67"/>
    <mergeCell ref="B93:B94"/>
    <mergeCell ref="C93:C94"/>
    <mergeCell ref="D93:D94"/>
    <mergeCell ref="E93:G93"/>
    <mergeCell ref="H93:H94"/>
    <mergeCell ref="I148:I149"/>
    <mergeCell ref="B121:B122"/>
    <mergeCell ref="C121:C122"/>
    <mergeCell ref="D121:D122"/>
    <mergeCell ref="E121:G121"/>
    <mergeCell ref="H121:H122"/>
    <mergeCell ref="I121:I122"/>
    <mergeCell ref="B148:B149"/>
    <mergeCell ref="C148:C149"/>
    <mergeCell ref="D148:D149"/>
    <mergeCell ref="E148:G148"/>
    <mergeCell ref="H148:H149"/>
    <mergeCell ref="I201:I202"/>
    <mergeCell ref="B174:B175"/>
    <mergeCell ref="C174:C175"/>
    <mergeCell ref="D174:D175"/>
    <mergeCell ref="E174:G174"/>
    <mergeCell ref="H174:H175"/>
    <mergeCell ref="I174:I175"/>
    <mergeCell ref="B201:B202"/>
    <mergeCell ref="C201:C202"/>
    <mergeCell ref="D201:D202"/>
    <mergeCell ref="E201:G201"/>
    <mergeCell ref="H201:H202"/>
    <mergeCell ref="I255:I256"/>
    <mergeCell ref="B228:B229"/>
    <mergeCell ref="C228:C229"/>
    <mergeCell ref="D228:D229"/>
    <mergeCell ref="E228:G228"/>
    <mergeCell ref="H228:H229"/>
    <mergeCell ref="I228:I229"/>
    <mergeCell ref="B255:B256"/>
    <mergeCell ref="C255:C256"/>
    <mergeCell ref="D255:D256"/>
    <mergeCell ref="E255:G255"/>
    <mergeCell ref="H255:H25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2022-01-21T19:20:55Z</cp:lastPrinted>
  <dcterms:created xsi:type="dcterms:W3CDTF">2021-09-25T04:50:47Z</dcterms:created>
  <dcterms:modified xsi:type="dcterms:W3CDTF">2025-09-26T05:04:38Z</dcterms:modified>
</cp:coreProperties>
</file>